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800" activeTab="0"/>
  </bookViews>
  <sheets>
    <sheet name="総括表（計算式入り）" sheetId="1" r:id="rId1"/>
  </sheets>
  <definedNames>
    <definedName name="_xlfn._FV" hidden="1">#NAME?</definedName>
    <definedName name="_xlfn.IFERROR" hidden="1">#NAME?</definedName>
    <definedName name="_xlfn.IFS" hidden="1">#NAME?</definedName>
    <definedName name="_xlnm.Print_Area" localSheetId="0">'総括表（計算式入り）'!$B$2:$CM$17</definedName>
  </definedNames>
  <calcPr fullCalcOnLoad="1"/>
</workbook>
</file>

<file path=xl/sharedStrings.xml><?xml version="1.0" encoding="utf-8"?>
<sst xmlns="http://schemas.openxmlformats.org/spreadsheetml/2006/main" count="164" uniqueCount="148">
  <si>
    <t>市町村名</t>
  </si>
  <si>
    <t>合　　計</t>
  </si>
  <si>
    <t>イ　目標ポイント</t>
  </si>
  <si>
    <t>経費情報</t>
  </si>
  <si>
    <t>農業者の詳細</t>
  </si>
  <si>
    <t>営農類型</t>
  </si>
  <si>
    <t/>
  </si>
  <si>
    <t>ポイント合計</t>
  </si>
  <si>
    <t>取組項目数</t>
  </si>
  <si>
    <t xml:space="preserve">成果目標の設定状況
</t>
  </si>
  <si>
    <t>ポイント</t>
  </si>
  <si>
    <t>農地中間管理機構からの賃借権等の設定</t>
  </si>
  <si>
    <t>女性の取組</t>
  </si>
  <si>
    <t>農業所得の水準</t>
  </si>
  <si>
    <t>a ２％以上</t>
  </si>
  <si>
    <t>地域貢献の取組</t>
  </si>
  <si>
    <t>経営発展の取組</t>
  </si>
  <si>
    <t>ア　取組項目数</t>
  </si>
  <si>
    <t>イ　加点項目</t>
  </si>
  <si>
    <t>性別</t>
  </si>
  <si>
    <t>農業所得</t>
  </si>
  <si>
    <t>農業者情報</t>
  </si>
  <si>
    <t>従業員数等</t>
  </si>
  <si>
    <t>経営発展の取組情報</t>
  </si>
  <si>
    <t>男性</t>
  </si>
  <si>
    <t>女性</t>
  </si>
  <si>
    <t>個人</t>
  </si>
  <si>
    <t>法人</t>
  </si>
  <si>
    <t>区分</t>
  </si>
  <si>
    <t>水田作</t>
  </si>
  <si>
    <t>畑作</t>
  </si>
  <si>
    <t>露地野菜</t>
  </si>
  <si>
    <t>施設野菜</t>
  </si>
  <si>
    <t>果樹</t>
  </si>
  <si>
    <t>露地花き</t>
  </si>
  <si>
    <t>施設花き</t>
  </si>
  <si>
    <t>酪農</t>
  </si>
  <si>
    <t>繁殖牛</t>
  </si>
  <si>
    <t>肥育牛</t>
  </si>
  <si>
    <t>養豚</t>
  </si>
  <si>
    <t>採卵養鶏</t>
  </si>
  <si>
    <t>その他</t>
  </si>
  <si>
    <t>（２）経営面積等の拡大</t>
  </si>
  <si>
    <t>（１）付加価値額の拡大</t>
  </si>
  <si>
    <t>農地面積の拡大</t>
  </si>
  <si>
    <t>飼養頭数の拡大</t>
  </si>
  <si>
    <t>都道府県名</t>
  </si>
  <si>
    <t>食肉鶏</t>
  </si>
  <si>
    <t>農業所得（円）</t>
  </si>
  <si>
    <t>増減率（％）</t>
  </si>
  <si>
    <t>市町村の基本構想所得目標（円）</t>
  </si>
  <si>
    <t>市町村の基本構想所得目標達成率（％）</t>
  </si>
  <si>
    <t>うち女性の数（人）</t>
  </si>
  <si>
    <t>役員数（人）</t>
  </si>
  <si>
    <t>経営継承時点での年齢（歳）</t>
  </si>
  <si>
    <t>補助対象経費（円）</t>
  </si>
  <si>
    <t>事業費（円）</t>
  </si>
  <si>
    <t>うち国費（円）</t>
  </si>
  <si>
    <t>うち市町村費（円）</t>
  </si>
  <si>
    <t>経営面積等の拡大</t>
  </si>
  <si>
    <t>b　４％以上</t>
  </si>
  <si>
    <t>C　６％以上</t>
  </si>
  <si>
    <t>（ア）１名増</t>
  </si>
  <si>
    <t>（ア）２項目</t>
  </si>
  <si>
    <t>（イ）３項目</t>
  </si>
  <si>
    <t>（ウ）４項目</t>
  </si>
  <si>
    <t>（エ）５項目以上</t>
  </si>
  <si>
    <t>（ア）経営の法人化</t>
  </si>
  <si>
    <t>（イ）新たな品種・作物・部門の導入</t>
  </si>
  <si>
    <t>（ウ）認証の取得</t>
  </si>
  <si>
    <t>（エ）データを活用した経営の実践</t>
  </si>
  <si>
    <t>（オ）就業規則の策定</t>
  </si>
  <si>
    <t>２年度目</t>
  </si>
  <si>
    <t>経営形態の別</t>
  </si>
  <si>
    <t>助成対象者名</t>
  </si>
  <si>
    <t>付加価値額の向上</t>
  </si>
  <si>
    <t>常時雇用者数（人）</t>
  </si>
  <si>
    <t>付加価値額の向上　　</t>
  </si>
  <si>
    <t>整理番号</t>
  </si>
  <si>
    <t>イ　常時雇用者数の増加</t>
  </si>
  <si>
    <t>（ア）継承時点の付加価値額　（万円）</t>
  </si>
  <si>
    <t>（イ）継承時点の就業者１当たり付加価値額（万円）</t>
  </si>
  <si>
    <t>臨時雇用者数（人）</t>
  </si>
  <si>
    <t>　a　経営の法人化</t>
  </si>
  <si>
    <t>　b　新たな品種・作物・部門の導入</t>
  </si>
  <si>
    <t>　c　認証の取得</t>
  </si>
  <si>
    <t xml:space="preserve">　d　データを活用した経営の実践 </t>
  </si>
  <si>
    <t>　e　就業規則の策定</t>
  </si>
  <si>
    <t>　f　経営管理の高度化</t>
  </si>
  <si>
    <t>　g　就業環境の改善</t>
  </si>
  <si>
    <t>　h　外部研修の受講</t>
  </si>
  <si>
    <t>　i　新たな販路の開拓</t>
  </si>
  <si>
    <t>　j　新商品の開発</t>
  </si>
  <si>
    <t>　k　省力化・省人化・業務の効率化、農畜産物等の品質の向上</t>
  </si>
  <si>
    <t>　l　農畜産物等の規格・出荷方法の改善</t>
  </si>
  <si>
    <t>　m　防災・減災の導入</t>
  </si>
  <si>
    <t>　ウ　地域貢献に関する特徴的な取組</t>
  </si>
  <si>
    <t>「農業者情報」欄</t>
  </si>
  <si>
    <t>「経営発展の取組情報」欄</t>
  </si>
  <si>
    <t>「成果目標の設定状況」欄</t>
  </si>
  <si>
    <t>ポイント欄</t>
  </si>
  <si>
    <t>経営形態の別</t>
  </si>
  <si>
    <t>経営継承時点での年齢（歳）</t>
  </si>
  <si>
    <t>年齢</t>
  </si>
  <si>
    <t>営農類型</t>
  </si>
  <si>
    <t>成果目標の設定状況</t>
  </si>
  <si>
    <t>入力記号</t>
  </si>
  <si>
    <t>〇</t>
  </si>
  <si>
    <t>農地中間管理機構からの賃借権等の設定</t>
  </si>
  <si>
    <t>項目数合計</t>
  </si>
  <si>
    <t>（ア）１％以上20％未満</t>
  </si>
  <si>
    <t>（イ）20％以上</t>
  </si>
  <si>
    <t>（イ）２名増以上</t>
  </si>
  <si>
    <t>地域貢献に関する取組</t>
  </si>
  <si>
    <t>〇</t>
  </si>
  <si>
    <t>１経営体当たり/就業者１人当たり</t>
  </si>
  <si>
    <t>1経営体当たり</t>
  </si>
  <si>
    <t>就業者１人当たり</t>
  </si>
  <si>
    <t>農地面積の拡大/飼養頭数の拡大</t>
  </si>
  <si>
    <t>常時雇用者数の増加</t>
  </si>
  <si>
    <t>役員の過半が女性</t>
  </si>
  <si>
    <t>常時雇用者の過半が女性</t>
  </si>
  <si>
    <t>申請者の年齢</t>
  </si>
  <si>
    <t>ア　継承時
ポイント</t>
  </si>
  <si>
    <t>目標年度までの
経営面積等の
増減率</t>
  </si>
  <si>
    <t>ア　経営面積等
の拡大</t>
  </si>
  <si>
    <t>　ア　経営継承した時点で60歳未満</t>
  </si>
  <si>
    <t>　イ　経営継承した時点で50歳未満</t>
  </si>
  <si>
    <t>　ウ　経営継承した時点で40歳未満</t>
  </si>
  <si>
    <t>　ア　所得水準額の130％以上150％未満</t>
  </si>
  <si>
    <t>　イ　所得水準額の100％以上130％未満</t>
  </si>
  <si>
    <t>　ウ　所得水準額の70％以上100％未満</t>
  </si>
  <si>
    <t>　エ　所得水準額の50％以上70％未満</t>
  </si>
  <si>
    <t>　オ　所得水準額の30％以上50％未満</t>
  </si>
  <si>
    <t>目標年度までの
付加価値額の
増減率</t>
  </si>
  <si>
    <t>　ア　女性が経営の主宰権を有している</t>
  </si>
  <si>
    <t>　イ　役員又は常時雇用者のうち女性が
　　　過半を占めている法人</t>
  </si>
  <si>
    <t>　ウ　法人であって、部門間で区分経理等を
　　　行っている場合に女性が当該部門の責任者</t>
  </si>
  <si>
    <t>経営継承時（万円）</t>
  </si>
  <si>
    <t>１年度目（事業実施年度）</t>
  </si>
  <si>
    <t>３年度目（目標年度）</t>
  </si>
  <si>
    <t>現状（ａ、頭、羽）</t>
  </si>
  <si>
    <t>現状（人）</t>
  </si>
  <si>
    <t>増減数（人）</t>
  </si>
  <si>
    <t>目標年度までの
常時雇用者数の
増減数</t>
  </si>
  <si>
    <t>加点ポイント</t>
  </si>
  <si>
    <t>環境配慮の取組</t>
  </si>
  <si>
    <t>環境配慮の取組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</si>
</sst>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"/>
    <numFmt numFmtId="179" formatCode="#,##0&quot;地区&quot;;[Red]\-#,##0&quot;地区&quot;"/>
    <numFmt numFmtId="180" formatCode="#,##0.000;[Red]\-#,##0.000"/>
    <numFmt numFmtId="181" formatCode="0.0%"/>
    <numFmt numFmtId="182" formatCode="&quot;除税額 &quot;#,##0&quot;円&quot;;[Red]\-#,##0"/>
    <numFmt numFmtId="183" formatCode="&quot;うち国費 &quot;#,##0&quot;円&quot;;[Red]\-#,##0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_ "/>
    <numFmt numFmtId="189" formatCode="0_ "/>
    <numFmt numFmtId="190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uble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double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thin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thin"/>
      <top style="medium"/>
      <bottom style="medium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11" fillId="0" borderId="0" xfId="67" applyFont="1" applyFill="1" applyBorder="1" applyProtection="1">
      <alignment vertical="center"/>
      <protection locked="0"/>
    </xf>
    <xf numFmtId="0" fontId="11" fillId="0" borderId="0" xfId="67" applyFont="1" applyFill="1" applyAlignment="1" applyProtection="1">
      <alignment horizontal="center" vertical="center"/>
      <protection locked="0"/>
    </xf>
    <xf numFmtId="0" fontId="11" fillId="0" borderId="0" xfId="67" applyFont="1" applyFill="1" applyBorder="1" applyAlignment="1" applyProtection="1">
      <alignment vertical="top"/>
      <protection locked="0"/>
    </xf>
    <xf numFmtId="0" fontId="11" fillId="0" borderId="0" xfId="67" applyFont="1" applyFill="1" applyBorder="1" applyAlignment="1" applyProtection="1">
      <alignment horizontal="center" vertical="top" shrinkToFit="1"/>
      <protection locked="0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7" fillId="0" borderId="0" xfId="67" applyFont="1" applyFill="1" applyBorder="1" applyProtection="1">
      <alignment vertical="center"/>
      <protection locked="0"/>
    </xf>
    <xf numFmtId="0" fontId="11" fillId="0" borderId="0" xfId="67" applyFont="1" applyFill="1" applyBorder="1" applyAlignment="1" applyProtection="1">
      <alignment horizontal="center" vertical="center"/>
      <protection locked="0"/>
    </xf>
    <xf numFmtId="0" fontId="9" fillId="0" borderId="0" xfId="67" applyFont="1" applyFill="1" applyBorder="1" applyProtection="1">
      <alignment vertical="center"/>
      <protection locked="0"/>
    </xf>
    <xf numFmtId="0" fontId="11" fillId="0" borderId="0" xfId="67" applyFont="1" applyFill="1" applyProtection="1">
      <alignment vertical="center"/>
      <protection locked="0"/>
    </xf>
    <xf numFmtId="0" fontId="11" fillId="0" borderId="0" xfId="67" applyFont="1" applyFill="1" applyBorder="1" applyAlignment="1" applyProtection="1">
      <alignment horizontal="center" vertical="center" shrinkToFit="1"/>
      <protection locked="0"/>
    </xf>
    <xf numFmtId="0" fontId="6" fillId="0" borderId="0" xfId="67" applyFont="1" applyFill="1" applyBorder="1" applyProtection="1">
      <alignment vertical="center"/>
      <protection locked="0"/>
    </xf>
    <xf numFmtId="0" fontId="8" fillId="0" borderId="11" xfId="67" applyFont="1" applyFill="1" applyBorder="1" applyAlignment="1" applyProtection="1">
      <alignment horizontal="center" vertical="center" wrapText="1"/>
      <protection locked="0"/>
    </xf>
    <xf numFmtId="0" fontId="13" fillId="0" borderId="12" xfId="67" applyFont="1" applyFill="1" applyBorder="1" applyAlignment="1" applyProtection="1">
      <alignment vertical="center"/>
      <protection locked="0"/>
    </xf>
    <xf numFmtId="0" fontId="2" fillId="0" borderId="0" xfId="67" applyFont="1" applyFill="1" applyProtection="1">
      <alignment vertical="center"/>
      <protection locked="0"/>
    </xf>
    <xf numFmtId="0" fontId="8" fillId="0" borderId="13" xfId="67" applyFont="1" applyFill="1" applyBorder="1" applyAlignment="1" applyProtection="1">
      <alignment horizontal="center" wrapText="1"/>
      <protection locked="0"/>
    </xf>
    <xf numFmtId="0" fontId="6" fillId="0" borderId="0" xfId="67" applyFont="1" applyFill="1" applyBorder="1" applyAlignment="1" applyProtection="1">
      <alignment vertical="center" textRotation="255"/>
      <protection locked="0"/>
    </xf>
    <xf numFmtId="0" fontId="8" fillId="0" borderId="14" xfId="67" applyFont="1" applyFill="1" applyBorder="1" applyAlignment="1" applyProtection="1">
      <alignment vertical="center" textRotation="255" shrinkToFit="1"/>
      <protection locked="0"/>
    </xf>
    <xf numFmtId="0" fontId="9" fillId="0" borderId="0" xfId="67" applyFont="1" applyFill="1" applyProtection="1">
      <alignment vertical="center"/>
      <protection locked="0"/>
    </xf>
    <xf numFmtId="0" fontId="6" fillId="0" borderId="0" xfId="69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 shrinkToFit="1"/>
      <protection/>
    </xf>
    <xf numFmtId="0" fontId="6" fillId="0" borderId="0" xfId="67" applyFont="1" applyFill="1" applyBorder="1">
      <alignment vertical="center"/>
      <protection/>
    </xf>
    <xf numFmtId="0" fontId="8" fillId="0" borderId="0" xfId="67" applyFont="1" applyFill="1" applyBorder="1">
      <alignment vertical="center"/>
      <protection/>
    </xf>
    <xf numFmtId="0" fontId="11" fillId="0" borderId="0" xfId="67" applyFont="1" applyFill="1" applyAlignment="1" applyProtection="1">
      <alignment vertical="center" shrinkToFit="1"/>
      <protection locked="0"/>
    </xf>
    <xf numFmtId="0" fontId="10" fillId="0" borderId="0" xfId="67" applyFont="1" applyFill="1" applyAlignment="1" applyProtection="1">
      <alignment vertical="center" shrinkToFit="1"/>
      <protection locked="0"/>
    </xf>
    <xf numFmtId="0" fontId="11" fillId="0" borderId="0" xfId="67" applyFont="1" applyFill="1" applyAlignment="1" applyProtection="1">
      <alignment vertical="top"/>
      <protection locked="0"/>
    </xf>
    <xf numFmtId="0" fontId="11" fillId="0" borderId="0" xfId="67" applyFont="1" applyFill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8" fillId="0" borderId="15" xfId="67" applyFont="1" applyFill="1" applyBorder="1" applyAlignment="1" applyProtection="1">
      <alignment horizontal="center" wrapText="1"/>
      <protection locked="0"/>
    </xf>
    <xf numFmtId="0" fontId="8" fillId="0" borderId="16" xfId="67" applyFont="1" applyFill="1" applyBorder="1" applyAlignment="1" applyProtection="1">
      <alignment horizontal="center" vertical="center" wrapText="1"/>
      <protection locked="0"/>
    </xf>
    <xf numFmtId="0" fontId="11" fillId="0" borderId="14" xfId="67" applyFont="1" applyFill="1" applyBorder="1" applyProtection="1">
      <alignment vertical="center"/>
      <protection locked="0"/>
    </xf>
    <xf numFmtId="0" fontId="13" fillId="0" borderId="10" xfId="67" applyFont="1" applyFill="1" applyBorder="1" applyAlignment="1" applyProtection="1">
      <alignment vertical="center"/>
      <protection locked="0"/>
    </xf>
    <xf numFmtId="0" fontId="2" fillId="0" borderId="11" xfId="67" applyFont="1" applyFill="1" applyBorder="1" applyProtection="1">
      <alignment vertical="center"/>
      <protection locked="0"/>
    </xf>
    <xf numFmtId="0" fontId="8" fillId="0" borderId="12" xfId="67" applyFont="1" applyFill="1" applyBorder="1" applyAlignment="1" applyProtection="1">
      <alignment vertical="center" textRotation="255" wrapText="1" shrinkToFit="1"/>
      <protection locked="0"/>
    </xf>
    <xf numFmtId="0" fontId="8" fillId="0" borderId="17" xfId="67" applyFont="1" applyFill="1" applyBorder="1" applyAlignment="1" applyProtection="1">
      <alignment vertical="center" textRotation="255" wrapText="1" shrinkToFit="1"/>
      <protection locked="0"/>
    </xf>
    <xf numFmtId="0" fontId="11" fillId="0" borderId="14" xfId="67" applyFont="1" applyFill="1" applyBorder="1" applyAlignment="1" applyProtection="1">
      <alignment vertical="center"/>
      <protection locked="0"/>
    </xf>
    <xf numFmtId="0" fontId="11" fillId="0" borderId="0" xfId="67" applyFont="1" applyFill="1" applyBorder="1" applyAlignment="1" applyProtection="1">
      <alignment vertical="center"/>
      <protection locked="0"/>
    </xf>
    <xf numFmtId="0" fontId="11" fillId="0" borderId="0" xfId="67" applyFont="1" applyFill="1" applyBorder="1" applyAlignment="1" applyProtection="1">
      <alignment vertical="center" shrinkToFit="1"/>
      <protection locked="0"/>
    </xf>
    <xf numFmtId="0" fontId="52" fillId="0" borderId="0" xfId="67" applyFont="1" applyFill="1" applyProtection="1">
      <alignment vertical="center"/>
      <protection locked="0"/>
    </xf>
    <xf numFmtId="0" fontId="52" fillId="0" borderId="0" xfId="0" applyFont="1" applyFill="1" applyAlignment="1">
      <alignment vertical="center"/>
    </xf>
    <xf numFmtId="0" fontId="11" fillId="0" borderId="14" xfId="67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Border="1" applyAlignment="1" applyProtection="1">
      <alignment horizontal="right" vertical="center"/>
      <protection locked="0"/>
    </xf>
    <xf numFmtId="0" fontId="11" fillId="0" borderId="14" xfId="67" applyFont="1" applyFill="1" applyBorder="1" applyAlignment="1" applyProtection="1">
      <alignment horizontal="right" vertical="center"/>
      <protection locked="0"/>
    </xf>
    <xf numFmtId="0" fontId="6" fillId="0" borderId="18" xfId="67" applyFont="1" applyFill="1" applyBorder="1" applyAlignment="1" applyProtection="1">
      <alignment vertical="center" wrapText="1"/>
      <protection locked="0"/>
    </xf>
    <xf numFmtId="0" fontId="6" fillId="0" borderId="19" xfId="67" applyFont="1" applyFill="1" applyBorder="1" applyAlignment="1" applyProtection="1">
      <alignment vertical="center" wrapText="1"/>
      <protection locked="0"/>
    </xf>
    <xf numFmtId="0" fontId="6" fillId="0" borderId="20" xfId="67" applyFont="1" applyFill="1" applyBorder="1" applyAlignment="1" applyProtection="1">
      <alignment vertical="center" wrapText="1"/>
      <protection locked="0"/>
    </xf>
    <xf numFmtId="0" fontId="6" fillId="0" borderId="21" xfId="67" applyFont="1" applyFill="1" applyBorder="1" applyAlignment="1" applyProtection="1">
      <alignment vertical="center" wrapText="1"/>
      <protection locked="0"/>
    </xf>
    <xf numFmtId="0" fontId="2" fillId="0" borderId="22" xfId="67" applyFont="1" applyFill="1" applyBorder="1" applyProtection="1">
      <alignment vertical="center"/>
      <protection locked="0"/>
    </xf>
    <xf numFmtId="0" fontId="6" fillId="0" borderId="18" xfId="67" applyFont="1" applyFill="1" applyBorder="1" applyAlignment="1" applyProtection="1">
      <alignment vertical="top" wrapText="1"/>
      <protection locked="0"/>
    </xf>
    <xf numFmtId="0" fontId="6" fillId="0" borderId="19" xfId="67" applyFont="1" applyFill="1" applyBorder="1" applyAlignment="1" applyProtection="1">
      <alignment vertical="top" wrapText="1"/>
      <protection locked="0"/>
    </xf>
    <xf numFmtId="0" fontId="11" fillId="0" borderId="0" xfId="67" applyFont="1" applyFill="1" applyBorder="1" applyAlignment="1" applyProtection="1">
      <alignment horizontal="left" vertical="center" shrinkToFit="1"/>
      <protection locked="0"/>
    </xf>
    <xf numFmtId="0" fontId="11" fillId="0" borderId="23" xfId="67" applyFont="1" applyFill="1" applyBorder="1" applyAlignment="1" applyProtection="1">
      <alignment horizontal="left" vertical="center" shrinkToFit="1"/>
      <protection locked="0"/>
    </xf>
    <xf numFmtId="0" fontId="52" fillId="0" borderId="14" xfId="67" applyFont="1" applyFill="1" applyBorder="1" applyProtection="1">
      <alignment vertical="center"/>
      <protection locked="0"/>
    </xf>
    <xf numFmtId="0" fontId="52" fillId="0" borderId="14" xfId="67" applyFont="1" applyFill="1" applyBorder="1" applyAlignment="1" applyProtection="1">
      <alignment horizontal="right" vertical="center"/>
      <protection locked="0"/>
    </xf>
    <xf numFmtId="0" fontId="8" fillId="0" borderId="24" xfId="67" applyFont="1" applyFill="1" applyBorder="1" applyAlignment="1" applyProtection="1">
      <alignment vertical="top" textRotation="255" wrapText="1"/>
      <protection locked="0"/>
    </xf>
    <xf numFmtId="0" fontId="8" fillId="0" borderId="14" xfId="67" applyFont="1" applyFill="1" applyBorder="1" applyAlignment="1" applyProtection="1">
      <alignment vertical="top" textRotation="255" wrapText="1"/>
      <protection locked="0"/>
    </xf>
    <xf numFmtId="0" fontId="14" fillId="0" borderId="2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6" xfId="67" applyFont="1" applyFill="1" applyBorder="1" applyAlignment="1" applyProtection="1">
      <alignment horizontal="center" vertical="center" shrinkToFit="1"/>
      <protection locked="0"/>
    </xf>
    <xf numFmtId="38" fontId="14" fillId="0" borderId="27" xfId="51" applyFont="1" applyFill="1" applyBorder="1" applyAlignment="1" applyProtection="1">
      <alignment horizontal="right" vertical="center" wrapText="1" shrinkToFit="1"/>
      <protection locked="0"/>
    </xf>
    <xf numFmtId="0" fontId="14" fillId="0" borderId="11" xfId="0" applyFont="1" applyFill="1" applyBorder="1" applyAlignment="1">
      <alignment horizontal="center" vertical="center"/>
    </xf>
    <xf numFmtId="38" fontId="14" fillId="0" borderId="26" xfId="51" applyFont="1" applyFill="1" applyBorder="1" applyAlignment="1" applyProtection="1">
      <alignment horizontal="right" vertical="center" wrapText="1" shrinkToFit="1"/>
      <protection locked="0"/>
    </xf>
    <xf numFmtId="38" fontId="14" fillId="0" borderId="26" xfId="51" applyFont="1" applyFill="1" applyBorder="1" applyAlignment="1" applyProtection="1">
      <alignment horizontal="right" vertical="center" shrinkToFit="1"/>
      <protection locked="0"/>
    </xf>
    <xf numFmtId="38" fontId="14" fillId="0" borderId="28" xfId="51" applyFont="1" applyFill="1" applyBorder="1" applyAlignment="1" applyProtection="1">
      <alignment horizontal="right" vertical="center" wrapText="1" shrinkToFit="1"/>
      <protection locked="0"/>
    </xf>
    <xf numFmtId="38" fontId="14" fillId="0" borderId="28" xfId="53" applyFont="1" applyFill="1" applyBorder="1" applyAlignment="1" applyProtection="1">
      <alignment horizontal="right" vertical="center" shrinkToFit="1"/>
      <protection locked="0"/>
    </xf>
    <xf numFmtId="189" fontId="14" fillId="0" borderId="14" xfId="43" applyNumberFormat="1" applyFont="1" applyFill="1" applyBorder="1" applyAlignment="1" applyProtection="1">
      <alignment horizontal="right" vertical="center" shrinkToFit="1"/>
      <protection locked="0"/>
    </xf>
    <xf numFmtId="189" fontId="14" fillId="0" borderId="11" xfId="43" applyNumberFormat="1" applyFont="1" applyFill="1" applyBorder="1" applyAlignment="1" applyProtection="1">
      <alignment horizontal="right" vertical="center" shrinkToFit="1"/>
      <protection locked="0"/>
    </xf>
    <xf numFmtId="189" fontId="14" fillId="0" borderId="28" xfId="43" applyNumberFormat="1" applyFont="1" applyFill="1" applyBorder="1" applyAlignment="1" applyProtection="1">
      <alignment horizontal="right" vertical="center" shrinkToFit="1"/>
      <protection locked="0"/>
    </xf>
    <xf numFmtId="0" fontId="14" fillId="0" borderId="26" xfId="67" applyFont="1" applyFill="1" applyBorder="1" applyAlignment="1" applyProtection="1">
      <alignment horizontal="center" vertical="center" wrapText="1"/>
      <protection locked="0"/>
    </xf>
    <xf numFmtId="0" fontId="14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0" xfId="67" applyFont="1" applyFill="1" applyBorder="1" applyAlignment="1" applyProtection="1">
      <alignment horizontal="center" vertical="center" wrapText="1"/>
      <protection locked="0"/>
    </xf>
    <xf numFmtId="0" fontId="9" fillId="0" borderId="30" xfId="67" applyFont="1" applyFill="1" applyBorder="1" applyProtection="1">
      <alignment vertical="center"/>
      <protection locked="0"/>
    </xf>
    <xf numFmtId="0" fontId="6" fillId="0" borderId="31" xfId="67" applyFont="1" applyFill="1" applyBorder="1" applyAlignment="1" applyProtection="1">
      <alignment horizontal="center" vertical="center" wrapText="1"/>
      <protection locked="0"/>
    </xf>
    <xf numFmtId="0" fontId="6" fillId="0" borderId="32" xfId="67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0" fontId="14" fillId="3" borderId="28" xfId="67" applyFont="1" applyFill="1" applyBorder="1" applyAlignment="1" applyProtection="1">
      <alignment horizontal="center" vertical="center" wrapText="1" shrinkToFit="1"/>
      <protection locked="0"/>
    </xf>
    <xf numFmtId="181" fontId="14" fillId="33" borderId="24" xfId="42" applyNumberFormat="1" applyFont="1" applyFill="1" applyBorder="1" applyAlignment="1" applyProtection="1">
      <alignment horizontal="center" vertical="center" shrinkToFit="1"/>
      <protection locked="0"/>
    </xf>
    <xf numFmtId="189" fontId="14" fillId="33" borderId="14" xfId="43" applyNumberFormat="1" applyFont="1" applyFill="1" applyBorder="1" applyAlignment="1" applyProtection="1">
      <alignment horizontal="center" vertical="center" shrinkToFit="1"/>
      <protection locked="0"/>
    </xf>
    <xf numFmtId="189" fontId="14" fillId="33" borderId="17" xfId="43" applyNumberFormat="1" applyFont="1" applyFill="1" applyBorder="1" applyAlignment="1" applyProtection="1">
      <alignment horizontal="center" vertical="center" shrinkToFit="1"/>
      <protection locked="0"/>
    </xf>
    <xf numFmtId="0" fontId="14" fillId="3" borderId="29" xfId="67" applyFont="1" applyFill="1" applyBorder="1" applyAlignment="1" applyProtection="1">
      <alignment horizontal="center" vertical="center" shrinkToFit="1"/>
      <protection locked="0"/>
    </xf>
    <xf numFmtId="0" fontId="14" fillId="3" borderId="33" xfId="67" applyFont="1" applyFill="1" applyBorder="1" applyAlignment="1" applyProtection="1">
      <alignment horizontal="center" vertical="center" shrinkToFit="1"/>
      <protection locked="0"/>
    </xf>
    <xf numFmtId="0" fontId="14" fillId="33" borderId="34" xfId="67" applyFont="1" applyFill="1" applyBorder="1" applyAlignment="1" applyProtection="1">
      <alignment horizontal="center" vertical="center" shrinkToFit="1"/>
      <protection locked="0"/>
    </xf>
    <xf numFmtId="38" fontId="14" fillId="33" borderId="28" xfId="51" applyFont="1" applyFill="1" applyBorder="1" applyAlignment="1" applyProtection="1">
      <alignment horizontal="right" vertical="center" wrapText="1" shrinkToFit="1"/>
      <protection locked="0"/>
    </xf>
    <xf numFmtId="0" fontId="14" fillId="3" borderId="29" xfId="67" applyFont="1" applyFill="1" applyBorder="1" applyAlignment="1" applyProtection="1">
      <alignment horizontal="center" vertical="center" wrapText="1" shrinkToFit="1"/>
      <protection locked="0"/>
    </xf>
    <xf numFmtId="189" fontId="14" fillId="3" borderId="14" xfId="43" applyNumberFormat="1" applyFont="1" applyFill="1" applyBorder="1" applyAlignment="1" applyProtection="1">
      <alignment vertical="center" wrapText="1" shrinkToFit="1"/>
      <protection locked="0"/>
    </xf>
    <xf numFmtId="181" fontId="14" fillId="33" borderId="26" xfId="42" applyNumberFormat="1" applyFont="1" applyFill="1" applyBorder="1" applyAlignment="1" applyProtection="1">
      <alignment horizontal="center" vertical="center" shrinkToFit="1"/>
      <protection locked="0"/>
    </xf>
    <xf numFmtId="189" fontId="15" fillId="33" borderId="35" xfId="67" applyNumberFormat="1" applyFont="1" applyFill="1" applyBorder="1" applyAlignment="1" applyProtection="1">
      <alignment horizontal="right" vertical="center"/>
      <protection locked="0"/>
    </xf>
    <xf numFmtId="189" fontId="14" fillId="3" borderId="14" xfId="43" applyNumberFormat="1" applyFont="1" applyFill="1" applyBorder="1" applyAlignment="1" applyProtection="1">
      <alignment horizontal="center" vertical="center" shrinkToFit="1"/>
      <protection locked="0"/>
    </xf>
    <xf numFmtId="189" fontId="14" fillId="3" borderId="28" xfId="43" applyNumberFormat="1" applyFont="1" applyFill="1" applyBorder="1" applyAlignment="1" applyProtection="1">
      <alignment horizontal="center" vertical="center" shrinkToFit="1"/>
      <protection locked="0"/>
    </xf>
    <xf numFmtId="190" fontId="14" fillId="33" borderId="36" xfId="42" applyNumberFormat="1" applyFont="1" applyFill="1" applyBorder="1" applyAlignment="1" applyProtection="1">
      <alignment horizontal="center" vertical="center" shrinkToFit="1"/>
      <protection locked="0"/>
    </xf>
    <xf numFmtId="0" fontId="14" fillId="33" borderId="12" xfId="67" applyFont="1" applyFill="1" applyBorder="1" applyAlignment="1" applyProtection="1">
      <alignment horizontal="center" vertical="center" shrinkToFit="1"/>
      <protection locked="0"/>
    </xf>
    <xf numFmtId="0" fontId="14" fillId="33" borderId="26" xfId="67" applyFont="1" applyFill="1" applyBorder="1" applyAlignment="1" applyProtection="1">
      <alignment horizontal="center" vertical="center" shrinkToFit="1"/>
      <protection locked="0"/>
    </xf>
    <xf numFmtId="190" fontId="14" fillId="33" borderId="33" xfId="43" applyNumberFormat="1" applyFont="1" applyFill="1" applyBorder="1" applyAlignment="1" applyProtection="1">
      <alignment horizontal="center" vertical="center" shrinkToFit="1"/>
      <protection locked="0"/>
    </xf>
    <xf numFmtId="190" fontId="14" fillId="3" borderId="33" xfId="43" applyNumberFormat="1" applyFont="1" applyFill="1" applyBorder="1" applyAlignment="1" applyProtection="1">
      <alignment horizontal="center" vertical="center" shrinkToFit="1"/>
      <protection locked="0"/>
    </xf>
    <xf numFmtId="190" fontId="14" fillId="33" borderId="33" xfId="67" applyNumberFormat="1" applyFont="1" applyFill="1" applyBorder="1" applyAlignment="1" applyProtection="1">
      <alignment horizontal="center" vertical="center" shrinkToFit="1"/>
      <protection locked="0"/>
    </xf>
    <xf numFmtId="190" fontId="14" fillId="33" borderId="28" xfId="67" applyNumberFormat="1" applyFont="1" applyFill="1" applyBorder="1" applyAlignment="1" applyProtection="1">
      <alignment horizontal="center" vertical="center" shrinkToFit="1"/>
      <protection locked="0"/>
    </xf>
    <xf numFmtId="190" fontId="14" fillId="3" borderId="28" xfId="67" applyNumberFormat="1" applyFont="1" applyFill="1" applyBorder="1" applyAlignment="1" applyProtection="1">
      <alignment horizontal="center" vertical="center" shrinkToFit="1"/>
      <protection locked="0"/>
    </xf>
    <xf numFmtId="38" fontId="11" fillId="0" borderId="37" xfId="67" applyNumberFormat="1" applyFont="1" applyFill="1" applyBorder="1" applyAlignment="1" applyProtection="1">
      <alignment horizontal="right" vertical="center"/>
      <protection locked="0"/>
    </xf>
    <xf numFmtId="38" fontId="11" fillId="0" borderId="19" xfId="67" applyNumberFormat="1" applyFont="1" applyFill="1" applyBorder="1" applyAlignment="1" applyProtection="1">
      <alignment horizontal="right" vertical="center"/>
      <protection locked="0"/>
    </xf>
    <xf numFmtId="38" fontId="11" fillId="0" borderId="20" xfId="67" applyNumberFormat="1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>
      <alignment horizontal="center" vertical="center"/>
    </xf>
    <xf numFmtId="0" fontId="14" fillId="0" borderId="39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center" vertical="top" textRotation="255" wrapText="1" shrinkToFit="1"/>
      <protection locked="0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42" xfId="67" applyFont="1" applyFill="1" applyBorder="1" applyAlignment="1" applyProtection="1">
      <alignment horizontal="center" vertical="center" textRotation="255" wrapText="1"/>
      <protection locked="0"/>
    </xf>
    <xf numFmtId="0" fontId="8" fillId="0" borderId="24" xfId="67" applyFont="1" applyFill="1" applyBorder="1" applyAlignment="1" applyProtection="1">
      <alignment horizontal="center" vertical="center" textRotation="255" wrapText="1"/>
      <protection locked="0"/>
    </xf>
    <xf numFmtId="0" fontId="6" fillId="0" borderId="43" xfId="67" applyFont="1" applyFill="1" applyBorder="1" applyAlignment="1" applyProtection="1">
      <alignment horizontal="center" vertical="center" wrapText="1"/>
      <protection locked="0"/>
    </xf>
    <xf numFmtId="0" fontId="6" fillId="0" borderId="31" xfId="67" applyFont="1" applyFill="1" applyBorder="1" applyAlignment="1" applyProtection="1">
      <alignment horizontal="center" vertical="center" wrapText="1"/>
      <protection locked="0"/>
    </xf>
    <xf numFmtId="0" fontId="6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center" vertical="top" textRotation="255" wrapText="1"/>
      <protection locked="0"/>
    </xf>
    <xf numFmtId="0" fontId="8" fillId="0" borderId="16" xfId="67" applyFont="1" applyFill="1" applyBorder="1" applyAlignment="1" applyProtection="1">
      <alignment horizontal="center" vertical="center" textRotation="255" wrapText="1"/>
      <protection locked="0"/>
    </xf>
    <xf numFmtId="0" fontId="8" fillId="0" borderId="13" xfId="69" applyFont="1" applyFill="1" applyBorder="1" applyAlignment="1" applyProtection="1">
      <alignment horizontal="center" vertical="center" textRotation="255" wrapText="1"/>
      <protection locked="0"/>
    </xf>
    <xf numFmtId="0" fontId="8" fillId="0" borderId="29" xfId="69" applyFont="1" applyFill="1" applyBorder="1" applyAlignment="1" applyProtection="1">
      <alignment horizontal="center" vertical="center" textRotation="255" wrapText="1"/>
      <protection locked="0"/>
    </xf>
    <xf numFmtId="0" fontId="8" fillId="0" borderId="10" xfId="67" applyFont="1" applyFill="1" applyBorder="1" applyAlignment="1" applyProtection="1">
      <alignment horizontal="center" vertical="center" wrapText="1" shrinkToFit="1"/>
      <protection locked="0"/>
    </xf>
    <xf numFmtId="0" fontId="8" fillId="0" borderId="45" xfId="67" applyFont="1" applyFill="1" applyBorder="1" applyAlignment="1" applyProtection="1">
      <alignment horizontal="center" vertical="center" wrapText="1" shrinkToFit="1"/>
      <protection locked="0"/>
    </xf>
    <xf numFmtId="0" fontId="8" fillId="0" borderId="26" xfId="67" applyFont="1" applyFill="1" applyBorder="1" applyAlignment="1" applyProtection="1">
      <alignment horizontal="center" vertical="center" wrapText="1" shrinkToFit="1"/>
      <protection locked="0"/>
    </xf>
    <xf numFmtId="0" fontId="8" fillId="0" borderId="23" xfId="67" applyFont="1" applyFill="1" applyBorder="1" applyAlignment="1" applyProtection="1">
      <alignment horizontal="center" vertical="center" wrapText="1" shrinkToFit="1"/>
      <protection locked="0"/>
    </xf>
    <xf numFmtId="0" fontId="8" fillId="0" borderId="24" xfId="67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46" xfId="67" applyFont="1" applyFill="1" applyBorder="1" applyAlignment="1" applyProtection="1">
      <alignment horizontal="center" vertical="top" textRotation="255" wrapText="1" shrinkToFit="1"/>
      <protection locked="0"/>
    </xf>
    <xf numFmtId="0" fontId="8" fillId="0" borderId="38" xfId="67" applyFont="1" applyFill="1" applyBorder="1" applyAlignment="1" applyProtection="1">
      <alignment horizontal="center" vertical="top" textRotation="255" wrapText="1" shrinkToFit="1"/>
      <protection locked="0"/>
    </xf>
    <xf numFmtId="0" fontId="8" fillId="0" borderId="25" xfId="67" applyFont="1" applyFill="1" applyBorder="1" applyAlignment="1" applyProtection="1">
      <alignment horizontal="center" vertical="top" textRotation="255" wrapText="1" shrinkToFit="1"/>
      <protection locked="0"/>
    </xf>
    <xf numFmtId="0" fontId="8" fillId="0" borderId="12" xfId="67" applyFont="1" applyFill="1" applyBorder="1" applyAlignment="1" applyProtection="1">
      <alignment horizontal="center" vertical="center" wrapText="1" shrinkToFit="1"/>
      <protection locked="0"/>
    </xf>
    <xf numFmtId="0" fontId="8" fillId="0" borderId="24" xfId="67" applyFont="1" applyFill="1" applyBorder="1" applyAlignment="1" applyProtection="1">
      <alignment horizontal="center" vertical="center" wrapText="1" shrinkToFit="1"/>
      <protection locked="0"/>
    </xf>
    <xf numFmtId="0" fontId="8" fillId="0" borderId="11" xfId="67" applyFont="1" applyFill="1" applyBorder="1" applyAlignment="1" applyProtection="1">
      <alignment horizontal="center" vertical="top" textRotation="255" wrapText="1"/>
      <protection locked="0"/>
    </xf>
    <xf numFmtId="0" fontId="8" fillId="0" borderId="15" xfId="67" applyFont="1" applyFill="1" applyBorder="1" applyAlignment="1" applyProtection="1">
      <alignment horizontal="center" vertical="top" textRotation="255" wrapText="1"/>
      <protection locked="0"/>
    </xf>
    <xf numFmtId="0" fontId="8" fillId="0" borderId="28" xfId="67" applyFont="1" applyFill="1" applyBorder="1" applyAlignment="1" applyProtection="1">
      <alignment horizontal="center" vertical="top" textRotation="255" wrapText="1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23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vertical="center" textRotation="255"/>
      <protection locked="0"/>
    </xf>
    <xf numFmtId="0" fontId="53" fillId="0" borderId="15" xfId="0" applyFont="1" applyFill="1" applyBorder="1" applyAlignment="1">
      <alignment vertical="center" textRotation="255"/>
    </xf>
    <xf numFmtId="0" fontId="53" fillId="0" borderId="28" xfId="0" applyFont="1" applyFill="1" applyBorder="1" applyAlignment="1">
      <alignment vertical="center" textRotation="255"/>
    </xf>
    <xf numFmtId="0" fontId="8" fillId="0" borderId="15" xfId="67" applyFont="1" applyFill="1" applyBorder="1" applyAlignment="1" applyProtection="1">
      <alignment horizontal="center" vertical="center" textRotation="255" wrapText="1"/>
      <protection locked="0"/>
    </xf>
    <xf numFmtId="0" fontId="53" fillId="0" borderId="28" xfId="0" applyFont="1" applyFill="1" applyBorder="1" applyAlignment="1">
      <alignment horizontal="center" vertical="center" textRotation="255" wrapText="1"/>
    </xf>
    <xf numFmtId="0" fontId="8" fillId="0" borderId="46" xfId="69" applyFont="1" applyFill="1" applyBorder="1" applyAlignment="1" applyProtection="1">
      <alignment horizontal="center" vertical="center" textRotation="255" wrapText="1"/>
      <protection locked="0"/>
    </xf>
    <xf numFmtId="0" fontId="8" fillId="0" borderId="38" xfId="69" applyFont="1" applyFill="1" applyBorder="1" applyAlignment="1" applyProtection="1">
      <alignment horizontal="center" vertical="center" textRotation="255" wrapText="1"/>
      <protection locked="0"/>
    </xf>
    <xf numFmtId="0" fontId="8" fillId="0" borderId="25" xfId="69" applyFont="1" applyFill="1" applyBorder="1" applyAlignment="1" applyProtection="1">
      <alignment horizontal="center" vertical="center" textRotation="255" wrapText="1"/>
      <protection locked="0"/>
    </xf>
    <xf numFmtId="0" fontId="8" fillId="0" borderId="47" xfId="67" applyFont="1" applyFill="1" applyBorder="1" applyAlignment="1" applyProtection="1">
      <alignment horizontal="center" vertical="center" wrapText="1"/>
      <protection locked="0"/>
    </xf>
    <xf numFmtId="0" fontId="8" fillId="0" borderId="48" xfId="67" applyFont="1" applyFill="1" applyBorder="1" applyAlignment="1" applyProtection="1">
      <alignment horizontal="center" vertical="center" wrapText="1"/>
      <protection locked="0"/>
    </xf>
    <xf numFmtId="0" fontId="8" fillId="0" borderId="49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50" xfId="67" applyFont="1" applyFill="1" applyBorder="1" applyAlignment="1" applyProtection="1">
      <alignment horizontal="center" vertical="center" wrapText="1"/>
      <protection locked="0"/>
    </xf>
    <xf numFmtId="0" fontId="6" fillId="0" borderId="43" xfId="69" applyFont="1" applyFill="1" applyBorder="1" applyAlignment="1" applyProtection="1">
      <alignment horizontal="center" vertical="center" wrapText="1"/>
      <protection locked="0"/>
    </xf>
    <xf numFmtId="0" fontId="6" fillId="0" borderId="31" xfId="69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 applyProtection="1">
      <alignment horizontal="center" vertical="center" wrapText="1"/>
      <protection locked="0"/>
    </xf>
    <xf numFmtId="0" fontId="8" fillId="0" borderId="51" xfId="67" applyFont="1" applyFill="1" applyBorder="1" applyAlignment="1" applyProtection="1">
      <alignment horizontal="center" vertical="center" textRotation="255" wrapText="1"/>
      <protection locked="0"/>
    </xf>
    <xf numFmtId="0" fontId="8" fillId="0" borderId="52" xfId="67" applyFont="1" applyFill="1" applyBorder="1" applyAlignment="1" applyProtection="1">
      <alignment horizontal="center" vertical="center" textRotation="255" wrapText="1"/>
      <protection locked="0"/>
    </xf>
    <xf numFmtId="0" fontId="8" fillId="0" borderId="53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center" vertical="center" wrapText="1"/>
      <protection locked="0"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>
      <alignment horizontal="center" vertical="center" wrapText="1"/>
      <protection locked="0"/>
    </xf>
    <xf numFmtId="0" fontId="8" fillId="0" borderId="54" xfId="67" applyFont="1" applyFill="1" applyBorder="1" applyAlignment="1" applyProtection="1">
      <alignment horizontal="center" vertical="center" wrapText="1"/>
      <protection locked="0"/>
    </xf>
    <xf numFmtId="0" fontId="8" fillId="0" borderId="55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 locked="0"/>
    </xf>
    <xf numFmtId="0" fontId="8" fillId="0" borderId="56" xfId="67" applyFont="1" applyFill="1" applyBorder="1" applyAlignment="1" applyProtection="1">
      <alignment horizontal="center" vertical="center" wrapText="1"/>
      <protection locked="0"/>
    </xf>
    <xf numFmtId="0" fontId="8" fillId="0" borderId="10" xfId="69" applyFont="1" applyFill="1" applyBorder="1" applyAlignment="1" applyProtection="1">
      <alignment horizontal="center" vertical="center" textRotation="255" wrapText="1"/>
      <protection locked="0"/>
    </xf>
    <xf numFmtId="0" fontId="8" fillId="0" borderId="15" xfId="69" applyFont="1" applyFill="1" applyBorder="1" applyAlignment="1" applyProtection="1">
      <alignment horizontal="center" vertical="center" textRotation="255" wrapText="1"/>
      <protection locked="0"/>
    </xf>
    <xf numFmtId="0" fontId="8" fillId="0" borderId="28" xfId="69" applyFont="1" applyFill="1" applyBorder="1" applyAlignment="1" applyProtection="1">
      <alignment horizontal="center" vertical="center" textRotation="255" wrapText="1"/>
      <protection locked="0"/>
    </xf>
    <xf numFmtId="0" fontId="8" fillId="0" borderId="12" xfId="67" applyFont="1" applyFill="1" applyBorder="1" applyAlignment="1" applyProtection="1">
      <alignment horizontal="center" vertical="center" textRotation="255" wrapText="1"/>
      <protection locked="0"/>
    </xf>
    <xf numFmtId="0" fontId="8" fillId="0" borderId="13" xfId="67" applyFont="1" applyFill="1" applyBorder="1" applyAlignment="1" applyProtection="1">
      <alignment horizontal="center" vertical="center" textRotation="255" wrapText="1"/>
      <protection locked="0"/>
    </xf>
    <xf numFmtId="0" fontId="53" fillId="0" borderId="29" xfId="0" applyFont="1" applyFill="1" applyBorder="1" applyAlignment="1">
      <alignment horizontal="center" vertical="center" textRotation="255" wrapText="1"/>
    </xf>
    <xf numFmtId="0" fontId="8" fillId="0" borderId="57" xfId="67" applyFont="1" applyFill="1" applyBorder="1" applyAlignment="1" applyProtection="1">
      <alignment horizontal="center" vertical="center" textRotation="255" wrapText="1"/>
      <protection locked="0"/>
    </xf>
    <xf numFmtId="0" fontId="8" fillId="0" borderId="58" xfId="67" applyFont="1" applyFill="1" applyBorder="1" applyAlignment="1" applyProtection="1">
      <alignment horizontal="center" vertical="center" textRotation="255" wrapText="1"/>
      <protection locked="0"/>
    </xf>
    <xf numFmtId="0" fontId="8" fillId="0" borderId="36" xfId="67" applyFont="1" applyFill="1" applyBorder="1" applyAlignment="1" applyProtection="1">
      <alignment horizontal="center" vertical="center" textRotation="255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horizontal="center" vertical="center" wrapText="1"/>
      <protection locked="0"/>
    </xf>
    <xf numFmtId="0" fontId="8" fillId="0" borderId="14" xfId="67" applyFont="1" applyFill="1" applyBorder="1" applyAlignment="1" applyProtection="1">
      <alignment horizontal="center" vertical="center" wrapText="1"/>
      <protection locked="0"/>
    </xf>
    <xf numFmtId="0" fontId="8" fillId="0" borderId="11" xfId="67" applyFont="1" applyFill="1" applyBorder="1" applyAlignment="1" applyProtection="1">
      <alignment horizontal="center" vertical="center" textRotation="255" wrapText="1"/>
      <protection locked="0"/>
    </xf>
    <xf numFmtId="0" fontId="8" fillId="0" borderId="28" xfId="67" applyFont="1" applyFill="1" applyBorder="1" applyAlignment="1" applyProtection="1">
      <alignment horizontal="center" vertical="center" textRotation="255" wrapText="1"/>
      <protection locked="0"/>
    </xf>
    <xf numFmtId="0" fontId="8" fillId="0" borderId="10" xfId="67" applyFont="1" applyFill="1" applyBorder="1" applyAlignment="1" applyProtection="1">
      <alignment horizontal="center" vertical="center" textRotation="255" wrapText="1"/>
      <protection locked="0"/>
    </xf>
    <xf numFmtId="0" fontId="8" fillId="0" borderId="39" xfId="67" applyFont="1" applyFill="1" applyBorder="1" applyAlignment="1" applyProtection="1">
      <alignment horizontal="center" vertical="center" textRotation="255" wrapText="1"/>
      <protection locked="0"/>
    </xf>
    <xf numFmtId="0" fontId="8" fillId="0" borderId="26" xfId="67" applyFont="1" applyFill="1" applyBorder="1" applyAlignment="1" applyProtection="1">
      <alignment horizontal="center" vertical="center" textRotation="255" wrapText="1"/>
      <protection locked="0"/>
    </xf>
    <xf numFmtId="0" fontId="8" fillId="0" borderId="54" xfId="67" applyFont="1" applyFill="1" applyBorder="1" applyAlignment="1" applyProtection="1">
      <alignment horizontal="center" vertical="center" textRotation="255" wrapText="1"/>
      <protection locked="0"/>
    </xf>
    <xf numFmtId="0" fontId="8" fillId="0" borderId="59" xfId="67" applyFont="1" applyFill="1" applyBorder="1" applyAlignment="1" applyProtection="1">
      <alignment horizontal="center" vertical="center" textRotation="255" wrapText="1"/>
      <protection locked="0"/>
    </xf>
    <xf numFmtId="0" fontId="8" fillId="0" borderId="33" xfId="67" applyFont="1" applyFill="1" applyBorder="1" applyAlignment="1" applyProtection="1">
      <alignment horizontal="center" vertical="center" textRotation="255" wrapText="1"/>
      <protection locked="0"/>
    </xf>
    <xf numFmtId="0" fontId="8" fillId="0" borderId="17" xfId="67" applyFont="1" applyFill="1" applyBorder="1" applyAlignment="1" applyProtection="1">
      <alignment horizontal="center" vertical="top" textRotation="255" wrapText="1"/>
      <protection locked="0"/>
    </xf>
    <xf numFmtId="0" fontId="8" fillId="0" borderId="39" xfId="67" applyFont="1" applyFill="1" applyBorder="1" applyAlignment="1" applyProtection="1">
      <alignment horizontal="center" vertical="center" wrapText="1"/>
      <protection locked="0"/>
    </xf>
    <xf numFmtId="0" fontId="8" fillId="0" borderId="59" xfId="67" applyFont="1" applyFill="1" applyBorder="1" applyAlignment="1" applyProtection="1">
      <alignment horizontal="center" vertical="center" wrapText="1"/>
      <protection locked="0"/>
    </xf>
    <xf numFmtId="0" fontId="8" fillId="0" borderId="10" xfId="67" applyFont="1" applyFill="1" applyBorder="1" applyAlignment="1" applyProtection="1">
      <alignment horizontal="center" vertical="top" textRotation="255" wrapText="1"/>
      <protection locked="0"/>
    </xf>
    <xf numFmtId="0" fontId="8" fillId="0" borderId="39" xfId="67" applyFont="1" applyFill="1" applyBorder="1" applyAlignment="1" applyProtection="1">
      <alignment horizontal="center" vertical="top" textRotation="255" wrapText="1"/>
      <protection locked="0"/>
    </xf>
    <xf numFmtId="0" fontId="8" fillId="0" borderId="26" xfId="67" applyFont="1" applyFill="1" applyBorder="1" applyAlignment="1" applyProtection="1">
      <alignment horizontal="center" vertical="top" textRotation="255" wrapText="1"/>
      <protection locked="0"/>
    </xf>
    <xf numFmtId="0" fontId="8" fillId="0" borderId="45" xfId="67" applyFont="1" applyFill="1" applyBorder="1" applyAlignment="1" applyProtection="1">
      <alignment horizontal="center" vertical="top" textRotation="255" wrapText="1"/>
      <protection locked="0"/>
    </xf>
    <xf numFmtId="0" fontId="8" fillId="0" borderId="0" xfId="67" applyFont="1" applyFill="1" applyBorder="1" applyAlignment="1" applyProtection="1">
      <alignment horizontal="center" vertical="top" textRotation="255" wrapText="1"/>
      <protection locked="0"/>
    </xf>
    <xf numFmtId="0" fontId="8" fillId="0" borderId="23" xfId="67" applyFont="1" applyFill="1" applyBorder="1" applyAlignment="1" applyProtection="1">
      <alignment horizontal="center" vertical="top" textRotation="255" wrapText="1"/>
      <protection locked="0"/>
    </xf>
    <xf numFmtId="0" fontId="8" fillId="0" borderId="14" xfId="67" applyFont="1" applyFill="1" applyBorder="1" applyAlignment="1" applyProtection="1">
      <alignment horizontal="center" vertical="center" textRotation="255" wrapText="1"/>
      <protection locked="0"/>
    </xf>
    <xf numFmtId="0" fontId="8" fillId="0" borderId="15" xfId="67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28" xfId="67" applyFont="1" applyFill="1" applyBorder="1" applyAlignment="1" applyProtection="1">
      <alignment horizontal="center" vertical="center" textRotation="255" wrapText="1" shrinkToFit="1"/>
      <protection locked="0"/>
    </xf>
    <xf numFmtId="0" fontId="11" fillId="0" borderId="0" xfId="67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Border="1" applyAlignment="1" applyProtection="1">
      <alignment horizontal="left" vertical="center" shrinkToFi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8" fillId="0" borderId="60" xfId="67" applyFont="1" applyFill="1" applyBorder="1" applyAlignment="1" applyProtection="1">
      <alignment horizontal="center" vertical="center" wrapText="1"/>
      <protection locked="0"/>
    </xf>
    <xf numFmtId="0" fontId="8" fillId="0" borderId="61" xfId="67" applyFont="1" applyFill="1" applyBorder="1" applyAlignment="1" applyProtection="1">
      <alignment horizontal="center" vertical="center" wrapText="1"/>
      <protection locked="0"/>
    </xf>
    <xf numFmtId="0" fontId="6" fillId="0" borderId="62" xfId="67" applyFont="1" applyFill="1" applyBorder="1" applyAlignment="1" applyProtection="1">
      <alignment horizontal="center" vertical="center" wrapText="1"/>
      <protection locked="0"/>
    </xf>
    <xf numFmtId="0" fontId="6" fillId="0" borderId="63" xfId="67" applyFont="1" applyFill="1" applyBorder="1" applyAlignment="1" applyProtection="1">
      <alignment horizontal="center" vertical="center" wrapText="1"/>
      <protection locked="0"/>
    </xf>
    <xf numFmtId="0" fontId="6" fillId="0" borderId="64" xfId="67" applyFont="1" applyFill="1" applyBorder="1" applyAlignment="1" applyProtection="1">
      <alignment horizontal="center" vertical="center" wrapText="1"/>
      <protection locked="0"/>
    </xf>
    <xf numFmtId="0" fontId="6" fillId="0" borderId="65" xfId="69" applyFont="1" applyFill="1" applyBorder="1" applyAlignment="1" applyProtection="1">
      <alignment horizontal="center" vertical="center" wrapText="1"/>
      <protection locked="0"/>
    </xf>
    <xf numFmtId="0" fontId="6" fillId="0" borderId="63" xfId="69" applyFont="1" applyFill="1" applyBorder="1" applyAlignment="1" applyProtection="1">
      <alignment horizontal="center" vertical="center" wrapText="1"/>
      <protection locked="0"/>
    </xf>
    <xf numFmtId="0" fontId="6" fillId="0" borderId="66" xfId="69" applyFont="1" applyFill="1" applyBorder="1" applyAlignment="1" applyProtection="1">
      <alignment horizontal="center" vertical="center" wrapText="1"/>
      <protection locked="0"/>
    </xf>
    <xf numFmtId="0" fontId="8" fillId="0" borderId="67" xfId="67" applyFont="1" applyFill="1" applyBorder="1" applyAlignment="1" applyProtection="1">
      <alignment horizontal="center" vertical="center" textRotation="255" wrapText="1"/>
      <protection locked="0"/>
    </xf>
    <xf numFmtId="0" fontId="8" fillId="0" borderId="68" xfId="67" applyFont="1" applyFill="1" applyBorder="1" applyAlignment="1" applyProtection="1">
      <alignment horizontal="center" vertical="center" textRotation="255" wrapText="1"/>
      <protection locked="0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Followed Hyperlink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4"/>
  <sheetViews>
    <sheetView showGridLines="0" tabSelected="1" zoomScale="80" zoomScaleNormal="80" zoomScaleSheetLayoutView="145" zoomScalePageLayoutView="0" workbookViewId="0" topLeftCell="A1">
      <pane ySplit="7" topLeftCell="A8" activePane="bottomLeft" state="frozen"/>
      <selection pane="topLeft" activeCell="A1" sqref="A1"/>
      <selection pane="bottomLeft" activeCell="BW12" sqref="BW12"/>
    </sheetView>
  </sheetViews>
  <sheetFormatPr defaultColWidth="9.140625" defaultRowHeight="15"/>
  <cols>
    <col min="1" max="1" width="1.57421875" style="14" customWidth="1"/>
    <col min="2" max="2" width="3.421875" style="14" customWidth="1"/>
    <col min="3" max="3" width="6.00390625" style="14" customWidth="1"/>
    <col min="4" max="5" width="9.00390625" style="14" customWidth="1"/>
    <col min="6" max="8" width="3.421875" style="28" customWidth="1"/>
    <col min="9" max="9" width="6.8515625" style="29" customWidth="1"/>
    <col min="10" max="11" width="3.421875" style="29" customWidth="1"/>
    <col min="12" max="12" width="3.421875" style="29" hidden="1" customWidth="1"/>
    <col min="13" max="14" width="3.421875" style="29" customWidth="1"/>
    <col min="15" max="15" width="3.421875" style="29" hidden="1" customWidth="1"/>
    <col min="16" max="16" width="3.421875" style="29" customWidth="1"/>
    <col min="17" max="18" width="11.00390625" style="29" customWidth="1"/>
    <col min="19" max="21" width="3.421875" style="29" customWidth="1"/>
    <col min="22" max="22" width="4.7109375" style="29" customWidth="1"/>
    <col min="23" max="23" width="3.421875" style="29" hidden="1" customWidth="1"/>
    <col min="24" max="24" width="3.421875" style="29" customWidth="1"/>
    <col min="25" max="38" width="3.57421875" style="14" customWidth="1"/>
    <col min="39" max="42" width="8.57421875" style="14" customWidth="1"/>
    <col min="43" max="43" width="7.421875" style="14" customWidth="1"/>
    <col min="44" max="48" width="3.57421875" style="30" customWidth="1"/>
    <col min="49" max="49" width="7.421875" style="14" customWidth="1"/>
    <col min="50" max="59" width="3.57421875" style="30" customWidth="1"/>
    <col min="60" max="70" width="3.57421875" style="4" customWidth="1"/>
    <col min="71" max="71" width="3.57421875" style="31" customWidth="1"/>
    <col min="72" max="72" width="4.7109375" style="43" customWidth="1"/>
    <col min="73" max="75" width="4.421875" style="43" customWidth="1"/>
    <col min="76" max="79" width="5.8515625" style="43" customWidth="1"/>
    <col min="80" max="90" width="3.57421875" style="43" customWidth="1"/>
    <col min="91" max="91" width="7.140625" style="43" customWidth="1"/>
    <col min="92" max="92" width="9.00390625" style="43" customWidth="1"/>
    <col min="93" max="93" width="22.28125" style="43" bestFit="1" customWidth="1"/>
    <col min="94" max="96" width="9.00390625" style="43" customWidth="1"/>
    <col min="97" max="97" width="12.00390625" style="43" bestFit="1" customWidth="1"/>
    <col min="98" max="98" width="9.00390625" style="43" customWidth="1"/>
    <col min="99" max="99" width="37.57421875" style="43" bestFit="1" customWidth="1"/>
    <col min="100" max="16384" width="9.00390625" style="43" customWidth="1"/>
  </cols>
  <sheetData>
    <row r="1" spans="1:72" s="32" customFormat="1" ht="25.5" customHeight="1" thickBot="1">
      <c r="A1" s="6"/>
      <c r="B1" s="11"/>
      <c r="C1" s="11"/>
      <c r="D1" s="10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9"/>
      <c r="AS1" s="9"/>
      <c r="AT1" s="9"/>
      <c r="AU1" s="9"/>
      <c r="AV1" s="9"/>
      <c r="AW1" s="6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6"/>
      <c r="BT1" s="8"/>
    </row>
    <row r="2" spans="1:91" ht="18" customHeight="1">
      <c r="A2" s="2"/>
      <c r="B2" s="112" t="s">
        <v>78</v>
      </c>
      <c r="C2" s="115" t="s">
        <v>46</v>
      </c>
      <c r="D2" s="118" t="s">
        <v>0</v>
      </c>
      <c r="E2" s="120" t="s">
        <v>21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77"/>
      <c r="Y2" s="120" t="s">
        <v>23</v>
      </c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2"/>
      <c r="AM2" s="155" t="s">
        <v>3</v>
      </c>
      <c r="AN2" s="156"/>
      <c r="AO2" s="156"/>
      <c r="AP2" s="156"/>
      <c r="AQ2" s="150" t="s">
        <v>9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2"/>
      <c r="BH2" s="121" t="s">
        <v>10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2"/>
    </row>
    <row r="3" spans="1:91" s="19" customFormat="1" ht="31.5" customHeight="1">
      <c r="A3" s="16"/>
      <c r="B3" s="113"/>
      <c r="C3" s="116"/>
      <c r="D3" s="119"/>
      <c r="E3" s="124" t="s">
        <v>74</v>
      </c>
      <c r="F3" s="127" t="s">
        <v>4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7" t="s">
        <v>12</v>
      </c>
      <c r="U3" s="128"/>
      <c r="V3" s="128"/>
      <c r="W3" s="128"/>
      <c r="X3" s="131" t="s">
        <v>146</v>
      </c>
      <c r="Y3" s="132" t="s">
        <v>83</v>
      </c>
      <c r="Z3" s="111" t="s">
        <v>84</v>
      </c>
      <c r="AA3" s="111" t="s">
        <v>85</v>
      </c>
      <c r="AB3" s="111" t="s">
        <v>86</v>
      </c>
      <c r="AC3" s="111" t="s">
        <v>87</v>
      </c>
      <c r="AD3" s="123" t="s">
        <v>88</v>
      </c>
      <c r="AE3" s="111" t="s">
        <v>89</v>
      </c>
      <c r="AF3" s="111" t="s">
        <v>90</v>
      </c>
      <c r="AG3" s="111" t="s">
        <v>91</v>
      </c>
      <c r="AH3" s="111" t="s">
        <v>92</v>
      </c>
      <c r="AI3" s="111" t="s">
        <v>93</v>
      </c>
      <c r="AJ3" s="111" t="s">
        <v>94</v>
      </c>
      <c r="AK3" s="111" t="s">
        <v>95</v>
      </c>
      <c r="AL3" s="175" t="s">
        <v>8</v>
      </c>
      <c r="AM3" s="34"/>
      <c r="AN3" s="36"/>
      <c r="AO3" s="18"/>
      <c r="AP3" s="18"/>
      <c r="AQ3" s="153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54"/>
      <c r="BH3" s="178" t="s">
        <v>122</v>
      </c>
      <c r="BI3" s="179"/>
      <c r="BJ3" s="179"/>
      <c r="BK3" s="145" t="s">
        <v>11</v>
      </c>
      <c r="BL3" s="184" t="s">
        <v>12</v>
      </c>
      <c r="BM3" s="182" t="s">
        <v>147</v>
      </c>
      <c r="BN3" s="191" t="s">
        <v>13</v>
      </c>
      <c r="BO3" s="158"/>
      <c r="BP3" s="158"/>
      <c r="BQ3" s="158"/>
      <c r="BR3" s="192"/>
      <c r="BS3" s="140" t="s">
        <v>77</v>
      </c>
      <c r="BT3" s="141"/>
      <c r="BU3" s="141"/>
      <c r="BV3" s="141"/>
      <c r="BW3" s="141"/>
      <c r="BX3" s="140" t="s">
        <v>15</v>
      </c>
      <c r="BY3" s="141"/>
      <c r="BZ3" s="141"/>
      <c r="CA3" s="141"/>
      <c r="CB3" s="157"/>
      <c r="CC3" s="140" t="s">
        <v>16</v>
      </c>
      <c r="CD3" s="141"/>
      <c r="CE3" s="141"/>
      <c r="CF3" s="141"/>
      <c r="CG3" s="158"/>
      <c r="CH3" s="158"/>
      <c r="CI3" s="158"/>
      <c r="CJ3" s="158"/>
      <c r="CK3" s="158"/>
      <c r="CL3" s="75"/>
      <c r="CM3" s="159" t="s">
        <v>7</v>
      </c>
    </row>
    <row r="4" spans="1:91" s="19" customFormat="1" ht="24.75" customHeight="1">
      <c r="A4" s="16"/>
      <c r="B4" s="113"/>
      <c r="C4" s="116"/>
      <c r="D4" s="119"/>
      <c r="E4" s="125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29"/>
      <c r="U4" s="130"/>
      <c r="V4" s="130"/>
      <c r="W4" s="130"/>
      <c r="X4" s="131"/>
      <c r="Y4" s="133"/>
      <c r="Z4" s="111"/>
      <c r="AA4" s="111"/>
      <c r="AB4" s="111"/>
      <c r="AC4" s="111"/>
      <c r="AD4" s="123"/>
      <c r="AE4" s="111"/>
      <c r="AF4" s="111"/>
      <c r="AG4" s="111"/>
      <c r="AH4" s="111"/>
      <c r="AI4" s="111"/>
      <c r="AJ4" s="111"/>
      <c r="AK4" s="111"/>
      <c r="AL4" s="176"/>
      <c r="AM4" s="20"/>
      <c r="AN4" s="33"/>
      <c r="AO4" s="17"/>
      <c r="AP4" s="1"/>
      <c r="AQ4" s="161" t="s">
        <v>75</v>
      </c>
      <c r="AR4" s="162"/>
      <c r="AS4" s="162"/>
      <c r="AT4" s="162"/>
      <c r="AU4" s="162"/>
      <c r="AV4" s="162"/>
      <c r="AW4" s="163" t="s">
        <v>59</v>
      </c>
      <c r="AX4" s="164"/>
      <c r="AY4" s="164"/>
      <c r="AZ4" s="164"/>
      <c r="BA4" s="164"/>
      <c r="BB4" s="165"/>
      <c r="BC4" s="162" t="s">
        <v>119</v>
      </c>
      <c r="BD4" s="162"/>
      <c r="BE4" s="162"/>
      <c r="BF4" s="162"/>
      <c r="BG4" s="166"/>
      <c r="BH4" s="180"/>
      <c r="BI4" s="181"/>
      <c r="BJ4" s="181"/>
      <c r="BK4" s="145"/>
      <c r="BL4" s="185"/>
      <c r="BM4" s="145"/>
      <c r="BN4" s="140"/>
      <c r="BO4" s="141"/>
      <c r="BP4" s="141"/>
      <c r="BQ4" s="141"/>
      <c r="BR4" s="178"/>
      <c r="BS4" s="162" t="s">
        <v>123</v>
      </c>
      <c r="BT4" s="162"/>
      <c r="BU4" s="167" t="s">
        <v>2</v>
      </c>
      <c r="BV4" s="162"/>
      <c r="BW4" s="162"/>
      <c r="BX4" s="167" t="s">
        <v>125</v>
      </c>
      <c r="BY4" s="162"/>
      <c r="BZ4" s="167" t="s">
        <v>79</v>
      </c>
      <c r="CA4" s="162"/>
      <c r="CB4" s="137" t="s">
        <v>96</v>
      </c>
      <c r="CC4" s="167" t="s">
        <v>17</v>
      </c>
      <c r="CD4" s="162"/>
      <c r="CE4" s="162"/>
      <c r="CF4" s="180"/>
      <c r="CG4" s="163" t="s">
        <v>18</v>
      </c>
      <c r="CH4" s="164"/>
      <c r="CI4" s="164"/>
      <c r="CJ4" s="164"/>
      <c r="CK4" s="164"/>
      <c r="CL4" s="168"/>
      <c r="CM4" s="159"/>
    </row>
    <row r="5" spans="1:91" s="19" customFormat="1" ht="45" customHeight="1">
      <c r="A5" s="16"/>
      <c r="B5" s="113"/>
      <c r="C5" s="116"/>
      <c r="D5" s="119"/>
      <c r="E5" s="125"/>
      <c r="F5" s="37"/>
      <c r="G5" s="37"/>
      <c r="H5" s="37"/>
      <c r="I5" s="37"/>
      <c r="J5" s="135" t="s">
        <v>22</v>
      </c>
      <c r="K5" s="135"/>
      <c r="L5" s="135"/>
      <c r="M5" s="135"/>
      <c r="N5" s="135"/>
      <c r="O5" s="135"/>
      <c r="P5" s="135"/>
      <c r="Q5" s="136" t="s">
        <v>20</v>
      </c>
      <c r="R5" s="135"/>
      <c r="S5" s="135"/>
      <c r="T5" s="137" t="s">
        <v>135</v>
      </c>
      <c r="U5" s="137" t="s">
        <v>136</v>
      </c>
      <c r="V5" s="137" t="s">
        <v>137</v>
      </c>
      <c r="W5" s="172" t="s">
        <v>109</v>
      </c>
      <c r="X5" s="131"/>
      <c r="Y5" s="133"/>
      <c r="Z5" s="111"/>
      <c r="AA5" s="111"/>
      <c r="AB5" s="111"/>
      <c r="AC5" s="111"/>
      <c r="AD5" s="123"/>
      <c r="AE5" s="111"/>
      <c r="AF5" s="111"/>
      <c r="AG5" s="111"/>
      <c r="AH5" s="111"/>
      <c r="AI5" s="111"/>
      <c r="AJ5" s="111"/>
      <c r="AK5" s="111"/>
      <c r="AL5" s="176"/>
      <c r="AM5" s="173" t="s">
        <v>56</v>
      </c>
      <c r="AN5" s="142" t="s">
        <v>55</v>
      </c>
      <c r="AO5" s="145" t="s">
        <v>57</v>
      </c>
      <c r="AP5" s="145" t="s">
        <v>58</v>
      </c>
      <c r="AQ5" s="147" t="s">
        <v>115</v>
      </c>
      <c r="AR5" s="182" t="s">
        <v>138</v>
      </c>
      <c r="AS5" s="182" t="s">
        <v>139</v>
      </c>
      <c r="AT5" s="182" t="s">
        <v>72</v>
      </c>
      <c r="AU5" s="182" t="s">
        <v>140</v>
      </c>
      <c r="AV5" s="184" t="s">
        <v>49</v>
      </c>
      <c r="AW5" s="169" t="s">
        <v>118</v>
      </c>
      <c r="AX5" s="182" t="s">
        <v>141</v>
      </c>
      <c r="AY5" s="182" t="s">
        <v>139</v>
      </c>
      <c r="AZ5" s="182" t="s">
        <v>72</v>
      </c>
      <c r="BA5" s="182" t="s">
        <v>140</v>
      </c>
      <c r="BB5" s="182" t="s">
        <v>49</v>
      </c>
      <c r="BC5" s="187" t="s">
        <v>142</v>
      </c>
      <c r="BD5" s="182" t="s">
        <v>139</v>
      </c>
      <c r="BE5" s="182" t="s">
        <v>72</v>
      </c>
      <c r="BF5" s="182" t="s">
        <v>140</v>
      </c>
      <c r="BG5" s="175" t="s">
        <v>143</v>
      </c>
      <c r="BH5" s="190" t="s">
        <v>126</v>
      </c>
      <c r="BI5" s="123" t="s">
        <v>127</v>
      </c>
      <c r="BJ5" s="123" t="s">
        <v>128</v>
      </c>
      <c r="BK5" s="145"/>
      <c r="BL5" s="185"/>
      <c r="BM5" s="145"/>
      <c r="BN5" s="137" t="s">
        <v>129</v>
      </c>
      <c r="BO5" s="137" t="s">
        <v>130</v>
      </c>
      <c r="BP5" s="137" t="s">
        <v>131</v>
      </c>
      <c r="BQ5" s="137" t="s">
        <v>132</v>
      </c>
      <c r="BR5" s="137" t="s">
        <v>133</v>
      </c>
      <c r="BS5" s="196" t="s">
        <v>80</v>
      </c>
      <c r="BT5" s="193" t="s">
        <v>81</v>
      </c>
      <c r="BU5" s="181" t="s">
        <v>134</v>
      </c>
      <c r="BV5" s="181"/>
      <c r="BW5" s="181"/>
      <c r="BX5" s="181" t="s">
        <v>124</v>
      </c>
      <c r="BY5" s="181"/>
      <c r="BZ5" s="181" t="s">
        <v>144</v>
      </c>
      <c r="CA5" s="181"/>
      <c r="CB5" s="138"/>
      <c r="CC5" s="137" t="s">
        <v>63</v>
      </c>
      <c r="CD5" s="137" t="s">
        <v>64</v>
      </c>
      <c r="CE5" s="137" t="s">
        <v>65</v>
      </c>
      <c r="CF5" s="137" t="s">
        <v>66</v>
      </c>
      <c r="CG5" s="137" t="s">
        <v>67</v>
      </c>
      <c r="CH5" s="137" t="s">
        <v>68</v>
      </c>
      <c r="CI5" s="137" t="s">
        <v>69</v>
      </c>
      <c r="CJ5" s="137" t="s">
        <v>70</v>
      </c>
      <c r="CK5" s="193" t="s">
        <v>71</v>
      </c>
      <c r="CL5" s="213" t="s">
        <v>145</v>
      </c>
      <c r="CM5" s="159"/>
    </row>
    <row r="6" spans="1:91" s="19" customFormat="1" ht="36" customHeight="1">
      <c r="A6" s="16"/>
      <c r="B6" s="113"/>
      <c r="C6" s="116"/>
      <c r="D6" s="119"/>
      <c r="E6" s="125"/>
      <c r="F6" s="200" t="s">
        <v>19</v>
      </c>
      <c r="G6" s="200" t="s">
        <v>54</v>
      </c>
      <c r="H6" s="200" t="s">
        <v>73</v>
      </c>
      <c r="I6" s="200" t="s">
        <v>5</v>
      </c>
      <c r="J6" s="119" t="s">
        <v>53</v>
      </c>
      <c r="K6" s="38"/>
      <c r="L6" s="38"/>
      <c r="M6" s="119" t="s">
        <v>76</v>
      </c>
      <c r="N6" s="39"/>
      <c r="O6" s="38"/>
      <c r="P6" s="119" t="s">
        <v>82</v>
      </c>
      <c r="Q6" s="182" t="s">
        <v>48</v>
      </c>
      <c r="R6" s="182" t="s">
        <v>50</v>
      </c>
      <c r="S6" s="182" t="s">
        <v>51</v>
      </c>
      <c r="T6" s="138"/>
      <c r="U6" s="138"/>
      <c r="V6" s="138"/>
      <c r="W6" s="172"/>
      <c r="X6" s="131"/>
      <c r="Y6" s="133"/>
      <c r="Z6" s="111"/>
      <c r="AA6" s="111"/>
      <c r="AB6" s="111"/>
      <c r="AC6" s="111"/>
      <c r="AD6" s="123"/>
      <c r="AE6" s="111"/>
      <c r="AF6" s="111"/>
      <c r="AG6" s="111"/>
      <c r="AH6" s="111"/>
      <c r="AI6" s="111"/>
      <c r="AJ6" s="111"/>
      <c r="AK6" s="111"/>
      <c r="AL6" s="176"/>
      <c r="AM6" s="173"/>
      <c r="AN6" s="143"/>
      <c r="AO6" s="145"/>
      <c r="AP6" s="145"/>
      <c r="AQ6" s="148"/>
      <c r="AR6" s="145"/>
      <c r="AS6" s="145"/>
      <c r="AT6" s="145"/>
      <c r="AU6" s="145"/>
      <c r="AV6" s="185"/>
      <c r="AW6" s="170"/>
      <c r="AX6" s="145"/>
      <c r="AY6" s="145"/>
      <c r="AZ6" s="145"/>
      <c r="BA6" s="145"/>
      <c r="BB6" s="145"/>
      <c r="BC6" s="188"/>
      <c r="BD6" s="145"/>
      <c r="BE6" s="145"/>
      <c r="BF6" s="145"/>
      <c r="BG6" s="176"/>
      <c r="BH6" s="190"/>
      <c r="BI6" s="123"/>
      <c r="BJ6" s="123"/>
      <c r="BK6" s="145"/>
      <c r="BL6" s="185"/>
      <c r="BM6" s="145"/>
      <c r="BN6" s="138"/>
      <c r="BO6" s="138"/>
      <c r="BP6" s="138"/>
      <c r="BQ6" s="138"/>
      <c r="BR6" s="138"/>
      <c r="BS6" s="197"/>
      <c r="BT6" s="194"/>
      <c r="BU6" s="181"/>
      <c r="BV6" s="181"/>
      <c r="BW6" s="181"/>
      <c r="BX6" s="181"/>
      <c r="BY6" s="181"/>
      <c r="BZ6" s="181"/>
      <c r="CA6" s="181"/>
      <c r="CB6" s="138"/>
      <c r="CC6" s="138"/>
      <c r="CD6" s="138"/>
      <c r="CE6" s="138"/>
      <c r="CF6" s="138"/>
      <c r="CG6" s="138"/>
      <c r="CH6" s="138"/>
      <c r="CI6" s="138"/>
      <c r="CJ6" s="138"/>
      <c r="CK6" s="194"/>
      <c r="CL6" s="213"/>
      <c r="CM6" s="159"/>
    </row>
    <row r="7" spans="1:91" s="19" customFormat="1" ht="180.75" customHeight="1">
      <c r="A7" s="21"/>
      <c r="B7" s="114"/>
      <c r="C7" s="117"/>
      <c r="D7" s="119"/>
      <c r="E7" s="126"/>
      <c r="F7" s="201"/>
      <c r="G7" s="201"/>
      <c r="H7" s="201"/>
      <c r="I7" s="201"/>
      <c r="J7" s="199"/>
      <c r="K7" s="22" t="s">
        <v>52</v>
      </c>
      <c r="L7" s="22" t="s">
        <v>120</v>
      </c>
      <c r="M7" s="199"/>
      <c r="N7" s="22" t="s">
        <v>52</v>
      </c>
      <c r="O7" s="22" t="s">
        <v>121</v>
      </c>
      <c r="P7" s="199"/>
      <c r="Q7" s="183"/>
      <c r="R7" s="183"/>
      <c r="S7" s="183"/>
      <c r="T7" s="139"/>
      <c r="U7" s="139"/>
      <c r="V7" s="139"/>
      <c r="W7" s="172"/>
      <c r="X7" s="131"/>
      <c r="Y7" s="134"/>
      <c r="Z7" s="111"/>
      <c r="AA7" s="111"/>
      <c r="AB7" s="111"/>
      <c r="AC7" s="111"/>
      <c r="AD7" s="123"/>
      <c r="AE7" s="111"/>
      <c r="AF7" s="111"/>
      <c r="AG7" s="111"/>
      <c r="AH7" s="111"/>
      <c r="AI7" s="111"/>
      <c r="AJ7" s="111"/>
      <c r="AK7" s="111"/>
      <c r="AL7" s="177"/>
      <c r="AM7" s="174"/>
      <c r="AN7" s="144"/>
      <c r="AO7" s="146"/>
      <c r="AP7" s="146"/>
      <c r="AQ7" s="149"/>
      <c r="AR7" s="183"/>
      <c r="AS7" s="183"/>
      <c r="AT7" s="183"/>
      <c r="AU7" s="183"/>
      <c r="AV7" s="186"/>
      <c r="AW7" s="171"/>
      <c r="AX7" s="183"/>
      <c r="AY7" s="183"/>
      <c r="AZ7" s="183"/>
      <c r="BA7" s="183"/>
      <c r="BB7" s="183"/>
      <c r="BC7" s="189"/>
      <c r="BD7" s="183"/>
      <c r="BE7" s="183"/>
      <c r="BF7" s="183"/>
      <c r="BG7" s="177"/>
      <c r="BH7" s="190"/>
      <c r="BI7" s="123"/>
      <c r="BJ7" s="123"/>
      <c r="BK7" s="183"/>
      <c r="BL7" s="186"/>
      <c r="BM7" s="183"/>
      <c r="BN7" s="139"/>
      <c r="BO7" s="139"/>
      <c r="BP7" s="139"/>
      <c r="BQ7" s="139"/>
      <c r="BR7" s="139"/>
      <c r="BS7" s="198"/>
      <c r="BT7" s="195"/>
      <c r="BU7" s="59" t="s">
        <v>14</v>
      </c>
      <c r="BV7" s="59" t="s">
        <v>60</v>
      </c>
      <c r="BW7" s="59" t="s">
        <v>61</v>
      </c>
      <c r="BX7" s="60" t="s">
        <v>110</v>
      </c>
      <c r="BY7" s="60" t="s">
        <v>111</v>
      </c>
      <c r="BZ7" s="60" t="s">
        <v>62</v>
      </c>
      <c r="CA7" s="60" t="s">
        <v>112</v>
      </c>
      <c r="CB7" s="139"/>
      <c r="CC7" s="139"/>
      <c r="CD7" s="139"/>
      <c r="CE7" s="139"/>
      <c r="CF7" s="139"/>
      <c r="CG7" s="139"/>
      <c r="CH7" s="139"/>
      <c r="CI7" s="139"/>
      <c r="CJ7" s="139"/>
      <c r="CK7" s="195"/>
      <c r="CL7" s="214"/>
      <c r="CM7" s="160"/>
    </row>
    <row r="8" spans="1:91" s="19" customFormat="1" ht="45.75" customHeight="1">
      <c r="A8" s="23" t="s">
        <v>6</v>
      </c>
      <c r="B8" s="61">
        <v>1</v>
      </c>
      <c r="C8" s="62"/>
      <c r="D8" s="73"/>
      <c r="E8" s="74"/>
      <c r="F8" s="84"/>
      <c r="G8" s="84"/>
      <c r="H8" s="84"/>
      <c r="I8" s="84"/>
      <c r="J8" s="63"/>
      <c r="K8" s="63"/>
      <c r="L8" s="100" t="str">
        <f aca="true" t="shared" si="0" ref="L8:L16">_xlfn.IFERROR(IF(H8="個人","",IF(K8/J8&gt;0.5,"〇","")),"0")</f>
        <v>0</v>
      </c>
      <c r="M8" s="63"/>
      <c r="N8" s="63"/>
      <c r="O8" s="100">
        <f aca="true" t="shared" si="1" ref="O8:O16">_xlfn.IFERROR(IF(H8="個人","",IF(N8/M8&gt;0.5,"〇","")),0)</f>
        <v>0</v>
      </c>
      <c r="P8" s="63"/>
      <c r="Q8" s="66"/>
      <c r="R8" s="67"/>
      <c r="S8" s="85" t="e">
        <f>Q8/R8</f>
        <v>#DIV/0!</v>
      </c>
      <c r="T8" s="86">
        <f>IF(F8="女性","〇","")</f>
      </c>
      <c r="U8" s="87">
        <f>IF(OR(L8="〇",O8="〇"),"〇","")</f>
      </c>
      <c r="V8" s="96"/>
      <c r="W8" s="99">
        <f>COUNTIF(T8:V8,"〇")</f>
        <v>0</v>
      </c>
      <c r="X8" s="97"/>
      <c r="Y8" s="88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90">
        <f>COUNTIF(Y8:AK8,"〇")</f>
        <v>0</v>
      </c>
      <c r="AM8" s="64"/>
      <c r="AN8" s="68"/>
      <c r="AO8" s="91">
        <f>ROUNDDOWN(AN8*0.5,0)</f>
        <v>0</v>
      </c>
      <c r="AP8" s="91">
        <f>AN8-AO8</f>
        <v>0</v>
      </c>
      <c r="AQ8" s="92"/>
      <c r="AR8" s="69"/>
      <c r="AS8" s="69"/>
      <c r="AT8" s="69"/>
      <c r="AU8" s="69"/>
      <c r="AV8" s="94">
        <f>IF(AR8=0,(AU8-1)/1,(AU8-AR8)/ABS(AR8))</f>
        <v>-1</v>
      </c>
      <c r="AW8" s="93"/>
      <c r="AX8" s="70"/>
      <c r="AY8" s="70"/>
      <c r="AZ8" s="70"/>
      <c r="BA8" s="70"/>
      <c r="BB8" s="94">
        <f>_xlfn.IFERROR(BA8/AX8-1,0)</f>
        <v>0</v>
      </c>
      <c r="BC8" s="86">
        <f>M8</f>
        <v>0</v>
      </c>
      <c r="BD8" s="72"/>
      <c r="BE8" s="72"/>
      <c r="BF8" s="72"/>
      <c r="BG8" s="98">
        <f>IF(BF8-BC8&lt;0,0,BF8-BC8)</f>
        <v>0</v>
      </c>
      <c r="BH8" s="101" t="str">
        <f>IF(AND(G8&gt;=50,G8&lt;60),"1","0")</f>
        <v>0</v>
      </c>
      <c r="BI8" s="101" t="str">
        <f>IF(AND(G8&gt;=40,G8&lt;50),"2","0")</f>
        <v>0</v>
      </c>
      <c r="BJ8" s="101" t="str">
        <f>IF(G8&lt;40,"3","0")</f>
        <v>3</v>
      </c>
      <c r="BK8" s="102"/>
      <c r="BL8" s="101" t="str">
        <f>IF(W8&lt;1,"0",IF(W8=1,"1","2"))</f>
        <v>0</v>
      </c>
      <c r="BM8" s="101">
        <f>IF(X8="〇",1,0)</f>
        <v>0</v>
      </c>
      <c r="BN8" s="101" t="e">
        <f>IF(AND(S8&gt;=1.3,S8&lt;1.5),"1","0")</f>
        <v>#DIV/0!</v>
      </c>
      <c r="BO8" s="101" t="e">
        <f>IF(AND(S8&gt;=1,S8&lt;1.3),"3","0")</f>
        <v>#DIV/0!</v>
      </c>
      <c r="BP8" s="101" t="e">
        <f>IF(AND(S8&gt;=0.7,S8&lt;1),"6","0")</f>
        <v>#DIV/0!</v>
      </c>
      <c r="BQ8" s="101" t="e">
        <f>IF(AND(S8&gt;=0.5,S8&lt;0.7),"4","0")</f>
        <v>#DIV/0!</v>
      </c>
      <c r="BR8" s="101" t="e">
        <f>IF(AND(S8&gt;=0.3,S8&lt;0.5),"1","0")</f>
        <v>#DIV/0!</v>
      </c>
      <c r="BS8" s="103" t="str">
        <f>IF(AND(AQ8="1経営体当たり",AR8&gt;=700),"2","0")</f>
        <v>0</v>
      </c>
      <c r="BT8" s="104" t="str">
        <f>IF(AND(AQ8="就業者１人当たり",AR8&gt;=270),"2","0")</f>
        <v>0</v>
      </c>
      <c r="BU8" s="104" t="str">
        <f>IF(AR8&lt;=0,"0",(IF(AND(AV8&gt;=0.02,AV8&lt;0.04),"2","0")))</f>
        <v>0</v>
      </c>
      <c r="BV8" s="104" t="str">
        <f>IF(AR8&lt;=0,"0",(IF(AND(AV8&gt;=0.04,AV8&lt;0.06),"3","0")))</f>
        <v>0</v>
      </c>
      <c r="BW8" s="104" t="str">
        <f>IF(AR8&lt;=0,"0",(IF(AV8&gt;=0.06,"4","0")))</f>
        <v>0</v>
      </c>
      <c r="BX8" s="104" t="str">
        <f>IF(AND(BB8&gt;=0.01,BB8&lt;0.2),"1","0")</f>
        <v>0</v>
      </c>
      <c r="BY8" s="104" t="str">
        <f>IF(BB8&gt;=0.2,"2","0")</f>
        <v>0</v>
      </c>
      <c r="BZ8" s="104" t="str">
        <f>IF(AND((BF8-BC8)&gt;=1,(BF8-BC8)&lt;2),"1","0")</f>
        <v>0</v>
      </c>
      <c r="CA8" s="104" t="str">
        <f>IF((BF8-BC8)&gt;=2,"2","0")</f>
        <v>0</v>
      </c>
      <c r="CB8" s="105"/>
      <c r="CC8" s="104" t="str">
        <f>IF(AL8=2,"1","0")</f>
        <v>0</v>
      </c>
      <c r="CD8" s="104" t="str">
        <f>IF(AL8=3,"2","0")</f>
        <v>0</v>
      </c>
      <c r="CE8" s="104" t="str">
        <f>IF(AL8=4,"3","0")</f>
        <v>0</v>
      </c>
      <c r="CF8" s="104" t="str">
        <f>IF(AL8&gt;=5,"4","0")</f>
        <v>0</v>
      </c>
      <c r="CG8" s="104" t="str">
        <f aca="true" t="shared" si="2" ref="CG8:CK10">IF(Y8="〇","〇","-")</f>
        <v>-</v>
      </c>
      <c r="CH8" s="104" t="str">
        <f t="shared" si="2"/>
        <v>-</v>
      </c>
      <c r="CI8" s="104" t="str">
        <f t="shared" si="2"/>
        <v>-</v>
      </c>
      <c r="CJ8" s="104" t="str">
        <f t="shared" si="2"/>
        <v>-</v>
      </c>
      <c r="CK8" s="104" t="str">
        <f t="shared" si="2"/>
        <v>-</v>
      </c>
      <c r="CL8" s="104">
        <f>IF(COUNTIF(CG8:CK8,"〇")=0,0,IF(COUNTIF(CG8:CK8,"〇")=1,4,8))</f>
        <v>0</v>
      </c>
      <c r="CM8" s="95" t="e">
        <f>BH8+BI8+BJ8+BK8+BL8+BM8+BN8+BO8+BP8+BQ8+BR8+BS8+BT8+BU8+BV8+BW8+BX8+BY8+BZ8+CA8+CB8+CC8+CD8+CE8+CF8+CL8</f>
        <v>#DIV/0!</v>
      </c>
    </row>
    <row r="9" spans="1:91" s="19" customFormat="1" ht="45.75" customHeight="1">
      <c r="A9" s="23"/>
      <c r="B9" s="61">
        <v>2</v>
      </c>
      <c r="C9" s="62"/>
      <c r="D9" s="73"/>
      <c r="E9" s="74"/>
      <c r="F9" s="84"/>
      <c r="G9" s="84"/>
      <c r="H9" s="84"/>
      <c r="I9" s="84"/>
      <c r="J9" s="63"/>
      <c r="K9" s="63"/>
      <c r="L9" s="100" t="str">
        <f t="shared" si="0"/>
        <v>0</v>
      </c>
      <c r="M9" s="63"/>
      <c r="N9" s="63"/>
      <c r="O9" s="100">
        <f t="shared" si="1"/>
        <v>0</v>
      </c>
      <c r="P9" s="63"/>
      <c r="Q9" s="66"/>
      <c r="R9" s="67"/>
      <c r="S9" s="85" t="e">
        <f>Q9/R9</f>
        <v>#DIV/0!</v>
      </c>
      <c r="T9" s="86">
        <f>IF(F9="女性","〇","")</f>
      </c>
      <c r="U9" s="87">
        <f>IF(OR(L9="〇",O9="〇"),"〇","")</f>
      </c>
      <c r="V9" s="96"/>
      <c r="W9" s="99">
        <f>COUNTIF(T9:V9,"〇")</f>
        <v>0</v>
      </c>
      <c r="X9" s="97"/>
      <c r="Y9" s="8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>
        <f>COUNTIF(Y9:AK9,"〇")</f>
        <v>0</v>
      </c>
      <c r="AM9" s="64"/>
      <c r="AN9" s="68"/>
      <c r="AO9" s="91">
        <f aca="true" t="shared" si="3" ref="AO9:AO16">ROUNDDOWN(AN9*0.5,0)</f>
        <v>0</v>
      </c>
      <c r="AP9" s="91">
        <f>AN9-AO9</f>
        <v>0</v>
      </c>
      <c r="AQ9" s="92"/>
      <c r="AR9" s="69"/>
      <c r="AS9" s="69"/>
      <c r="AT9" s="69"/>
      <c r="AU9" s="69"/>
      <c r="AV9" s="94">
        <f>IF(AR9=0,(AU9-1)/1,(AU9-AR9)/ABS(AR9))</f>
        <v>-1</v>
      </c>
      <c r="AW9" s="93"/>
      <c r="AX9" s="71"/>
      <c r="AY9" s="71"/>
      <c r="AZ9" s="71"/>
      <c r="BA9" s="71"/>
      <c r="BB9" s="94">
        <f>_xlfn.IFERROR(BA9/AX9-1,0)</f>
        <v>0</v>
      </c>
      <c r="BC9" s="86">
        <f>M9</f>
        <v>0</v>
      </c>
      <c r="BD9" s="72"/>
      <c r="BE9" s="72"/>
      <c r="BF9" s="72"/>
      <c r="BG9" s="98">
        <f>IF(BF9-BC9&lt;0,0,BF9-BC9)</f>
        <v>0</v>
      </c>
      <c r="BH9" s="101" t="str">
        <f>IF(AND(G9&gt;=50,G9&lt;60),"1","0")</f>
        <v>0</v>
      </c>
      <c r="BI9" s="101" t="str">
        <f>IF(AND(G9&gt;=40,G9&lt;50),"2","0")</f>
        <v>0</v>
      </c>
      <c r="BJ9" s="101" t="str">
        <f>IF(G9&lt;40,"3","0")</f>
        <v>3</v>
      </c>
      <c r="BK9" s="102"/>
      <c r="BL9" s="101" t="str">
        <f>IF(W9&lt;1,"0",IF(W9=1,"1","2"))</f>
        <v>0</v>
      </c>
      <c r="BM9" s="101">
        <f>IF(X9="〇",1,0)</f>
        <v>0</v>
      </c>
      <c r="BN9" s="101" t="e">
        <f>IF(AND(S9&gt;=1.3,S9&lt;1.5),"1","0")</f>
        <v>#DIV/0!</v>
      </c>
      <c r="BO9" s="101" t="e">
        <f>IF(AND(S9&gt;=1,S9&lt;1.3),"3","0")</f>
        <v>#DIV/0!</v>
      </c>
      <c r="BP9" s="101" t="e">
        <f>IF(AND(S9&gt;=0.7,S9&lt;1),"6","0")</f>
        <v>#DIV/0!</v>
      </c>
      <c r="BQ9" s="101" t="e">
        <f>IF(AND(S9&gt;=0.5,S9&lt;0.7),"4","0")</f>
        <v>#DIV/0!</v>
      </c>
      <c r="BR9" s="101" t="e">
        <f>IF(AND(S9&gt;=0.3,S9&lt;0.5),"1","0")</f>
        <v>#DIV/0!</v>
      </c>
      <c r="BS9" s="103" t="str">
        <f>IF(AND(AQ9="1経営体当たり",AR9&gt;=700),"2","0")</f>
        <v>0</v>
      </c>
      <c r="BT9" s="104" t="str">
        <f>IF(AND(AQ9="就業者１人当たり",AR9&gt;=270),"2","0")</f>
        <v>0</v>
      </c>
      <c r="BU9" s="104" t="str">
        <f>IF(AR9&lt;=0,"0",(IF(AND(AV9&gt;=0.02,AV9&lt;0.04),"2","0")))</f>
        <v>0</v>
      </c>
      <c r="BV9" s="104" t="str">
        <f>IF(AR9&lt;=0,"0",(IF(AND(AV9&gt;=0.04,AV9&lt;0.06),"3","0")))</f>
        <v>0</v>
      </c>
      <c r="BW9" s="104" t="str">
        <f>IF(AR9&lt;=0,"0",(IF(AV9&gt;=0.06,"4","0")))</f>
        <v>0</v>
      </c>
      <c r="BX9" s="104" t="str">
        <f>IF(AND(BB9&gt;=0.01,BB9&lt;0.2),"1","0")</f>
        <v>0</v>
      </c>
      <c r="BY9" s="104" t="str">
        <f>IF(BB9&gt;=0.2,"2","0")</f>
        <v>0</v>
      </c>
      <c r="BZ9" s="104" t="str">
        <f>IF(AND((BF9-BC9)&gt;=1,(BF9-BC9)&lt;2),"1","0")</f>
        <v>0</v>
      </c>
      <c r="CA9" s="104" t="str">
        <f>IF((BF9-BC9)&gt;=2,"2","0")</f>
        <v>0</v>
      </c>
      <c r="CB9" s="105"/>
      <c r="CC9" s="104" t="str">
        <f>IF(AL9=2,"1","0")</f>
        <v>0</v>
      </c>
      <c r="CD9" s="104" t="str">
        <f>IF(AL9=3,"2","0")</f>
        <v>0</v>
      </c>
      <c r="CE9" s="104" t="str">
        <f>IF(AL9=4,"3","0")</f>
        <v>0</v>
      </c>
      <c r="CF9" s="104" t="str">
        <f>IF(AL9&gt;=5,"4","0")</f>
        <v>0</v>
      </c>
      <c r="CG9" s="104" t="str">
        <f t="shared" si="2"/>
        <v>-</v>
      </c>
      <c r="CH9" s="104" t="str">
        <f t="shared" si="2"/>
        <v>-</v>
      </c>
      <c r="CI9" s="104" t="str">
        <f t="shared" si="2"/>
        <v>-</v>
      </c>
      <c r="CJ9" s="104" t="str">
        <f t="shared" si="2"/>
        <v>-</v>
      </c>
      <c r="CK9" s="104" t="str">
        <f t="shared" si="2"/>
        <v>-</v>
      </c>
      <c r="CL9" s="104">
        <f>IF(COUNTIF(CG9:CK9,"〇")=0,0,IF(COUNTIF(CG9:CK9,"〇")=1,4,8))</f>
        <v>0</v>
      </c>
      <c r="CM9" s="95" t="e">
        <f>BH9+BI9+BJ9+BK9+BL9+BM9+BN9+BO9+BP9+BQ9+BR9+BS9+BT9+BU9+BV9+BW9+BX9+BY9+BZ9+CA9+CB9+CC9+CD9+CE9+CF9+CL9</f>
        <v>#DIV/0!</v>
      </c>
    </row>
    <row r="10" spans="1:91" s="19" customFormat="1" ht="45.75" customHeight="1">
      <c r="A10" s="23"/>
      <c r="B10" s="61">
        <v>3</v>
      </c>
      <c r="C10" s="62"/>
      <c r="D10" s="73"/>
      <c r="E10" s="74"/>
      <c r="F10" s="84"/>
      <c r="G10" s="84"/>
      <c r="H10" s="84"/>
      <c r="I10" s="84"/>
      <c r="J10" s="63"/>
      <c r="K10" s="63"/>
      <c r="L10" s="100" t="str">
        <f t="shared" si="0"/>
        <v>0</v>
      </c>
      <c r="M10" s="63"/>
      <c r="N10" s="63"/>
      <c r="O10" s="100">
        <f t="shared" si="1"/>
        <v>0</v>
      </c>
      <c r="P10" s="63"/>
      <c r="Q10" s="66"/>
      <c r="R10" s="67"/>
      <c r="S10" s="85" t="e">
        <f>Q10/R10</f>
        <v>#DIV/0!</v>
      </c>
      <c r="T10" s="86">
        <f>IF(F10="女性","〇","")</f>
      </c>
      <c r="U10" s="87">
        <f>IF(OR(L10="〇",O10="〇"),"〇","")</f>
      </c>
      <c r="V10" s="96"/>
      <c r="W10" s="99">
        <f>COUNTIF(T10:V10,"〇")</f>
        <v>0</v>
      </c>
      <c r="X10" s="97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>
        <f>COUNTIF(Y10:AK10,"〇")</f>
        <v>0</v>
      </c>
      <c r="AM10" s="64"/>
      <c r="AN10" s="68"/>
      <c r="AO10" s="91">
        <f t="shared" si="3"/>
        <v>0</v>
      </c>
      <c r="AP10" s="91">
        <f>AN10-AO10</f>
        <v>0</v>
      </c>
      <c r="AQ10" s="92"/>
      <c r="AR10" s="69"/>
      <c r="AS10" s="69"/>
      <c r="AT10" s="69"/>
      <c r="AU10" s="69"/>
      <c r="AV10" s="94">
        <f>IF(AR10=0,(AU10-1)/1,(AU10-AR10)/ABS(AR10))</f>
        <v>-1</v>
      </c>
      <c r="AW10" s="93"/>
      <c r="AX10" s="71"/>
      <c r="AY10" s="71"/>
      <c r="AZ10" s="71"/>
      <c r="BA10" s="71"/>
      <c r="BB10" s="94">
        <f>_xlfn.IFERROR(BA10/AX10-1,0)</f>
        <v>0</v>
      </c>
      <c r="BC10" s="86">
        <f>M10</f>
        <v>0</v>
      </c>
      <c r="BD10" s="72"/>
      <c r="BE10" s="72"/>
      <c r="BF10" s="72"/>
      <c r="BG10" s="98">
        <f>IF(BF10-BC10&lt;0,0,BF10-BC10)</f>
        <v>0</v>
      </c>
      <c r="BH10" s="101" t="str">
        <f>IF(AND(G10&gt;=50,G10&lt;60),"1","0")</f>
        <v>0</v>
      </c>
      <c r="BI10" s="101" t="str">
        <f>IF(AND(G10&gt;=40,G10&lt;50),"2","0")</f>
        <v>0</v>
      </c>
      <c r="BJ10" s="101" t="str">
        <f>IF(G10&lt;40,"3","0")</f>
        <v>3</v>
      </c>
      <c r="BK10" s="102"/>
      <c r="BL10" s="101" t="str">
        <f>IF(W10&lt;1,"0",IF(W10=1,"1","2"))</f>
        <v>0</v>
      </c>
      <c r="BM10" s="101">
        <f>IF(X10="〇",1,0)</f>
        <v>0</v>
      </c>
      <c r="BN10" s="101" t="e">
        <f>IF(AND(S10&gt;=1.3,S10&lt;1.5),"1","0")</f>
        <v>#DIV/0!</v>
      </c>
      <c r="BO10" s="101" t="e">
        <f>IF(AND(S10&gt;=1,S10&lt;1.3),"3","0")</f>
        <v>#DIV/0!</v>
      </c>
      <c r="BP10" s="101" t="e">
        <f>IF(AND(S10&gt;=0.7,S10&lt;1),"6","0")</f>
        <v>#DIV/0!</v>
      </c>
      <c r="BQ10" s="101" t="e">
        <f>IF(AND(S10&gt;=0.5,S10&lt;0.7),"4","0")</f>
        <v>#DIV/0!</v>
      </c>
      <c r="BR10" s="101" t="e">
        <f>IF(AND(S10&gt;=0.3,S10&lt;0.5),"1","0")</f>
        <v>#DIV/0!</v>
      </c>
      <c r="BS10" s="103" t="str">
        <f>IF(AND(AQ10="1経営体当たり",AR10&gt;=700),"2","0")</f>
        <v>0</v>
      </c>
      <c r="BT10" s="104" t="str">
        <f>IF(AND(AQ10="就業者１人当たり",AR10&gt;=270),"2","0")</f>
        <v>0</v>
      </c>
      <c r="BU10" s="104" t="str">
        <f aca="true" t="shared" si="4" ref="BU10:BU16">IF(AR10&lt;=0,"0",(IF(AND(AV10&gt;=0.02,AV10&lt;0.04),"2","0")))</f>
        <v>0</v>
      </c>
      <c r="BV10" s="104" t="str">
        <f>IF(AR10&lt;=0,"0",(IF(AND(AV10&gt;=0.04,AV10&lt;0.06),"3","0")))</f>
        <v>0</v>
      </c>
      <c r="BW10" s="104" t="str">
        <f>IF(AR10&lt;=0,"0",(IF(AV10&gt;=0.06,"4","0")))</f>
        <v>0</v>
      </c>
      <c r="BX10" s="104" t="str">
        <f>IF(AND(BB10&gt;=0.01,BB10&lt;0.2),"1","0")</f>
        <v>0</v>
      </c>
      <c r="BY10" s="104" t="str">
        <f>IF(BB10&gt;=0.2,"2","0")</f>
        <v>0</v>
      </c>
      <c r="BZ10" s="104" t="str">
        <f>IF(AND((BF10-BC10)&gt;=1,(BF10-BC10)&lt;2),"1","0")</f>
        <v>0</v>
      </c>
      <c r="CA10" s="104" t="str">
        <f>IF((BF10-BC10)&gt;=2,"2","0")</f>
        <v>0</v>
      </c>
      <c r="CB10" s="105"/>
      <c r="CC10" s="104" t="str">
        <f>IF(AL10=2,"1","0")</f>
        <v>0</v>
      </c>
      <c r="CD10" s="104" t="str">
        <f>IF(AL10=3,"2","0")</f>
        <v>0</v>
      </c>
      <c r="CE10" s="104" t="str">
        <f>IF(AL10=4,"3","0")</f>
        <v>0</v>
      </c>
      <c r="CF10" s="104" t="str">
        <f>IF(AL10&gt;=5,"4","0")</f>
        <v>0</v>
      </c>
      <c r="CG10" s="104" t="str">
        <f t="shared" si="2"/>
        <v>-</v>
      </c>
      <c r="CH10" s="104" t="str">
        <f t="shared" si="2"/>
        <v>-</v>
      </c>
      <c r="CI10" s="104" t="str">
        <f t="shared" si="2"/>
        <v>-</v>
      </c>
      <c r="CJ10" s="104" t="str">
        <f t="shared" si="2"/>
        <v>-</v>
      </c>
      <c r="CK10" s="104" t="str">
        <f t="shared" si="2"/>
        <v>-</v>
      </c>
      <c r="CL10" s="104">
        <f>IF(COUNTIF(CG10:CK10,"〇")=0,0,IF(COUNTIF(CG10:CK10,"〇")=1,4,8))</f>
        <v>0</v>
      </c>
      <c r="CM10" s="95" t="e">
        <f>BH10+BI10+BJ10+BK10+BL10+BM10+BN10+BO10+BP10+BQ10+BR10+BS10+BT10+BU10+BV10+BW10+BX10+BY10+BZ10+CA10+CB10+CC10+CD10+CE10+CF10+CL10</f>
        <v>#DIV/0!</v>
      </c>
    </row>
    <row r="11" spans="1:91" s="19" customFormat="1" ht="45.75" customHeight="1">
      <c r="A11" s="23"/>
      <c r="B11" s="61">
        <v>4</v>
      </c>
      <c r="C11" s="62"/>
      <c r="D11" s="73"/>
      <c r="E11" s="74"/>
      <c r="F11" s="84"/>
      <c r="G11" s="84"/>
      <c r="H11" s="84"/>
      <c r="I11" s="84"/>
      <c r="J11" s="63"/>
      <c r="K11" s="63"/>
      <c r="L11" s="100" t="str">
        <f t="shared" si="0"/>
        <v>0</v>
      </c>
      <c r="M11" s="63"/>
      <c r="N11" s="63"/>
      <c r="O11" s="100">
        <f t="shared" si="1"/>
        <v>0</v>
      </c>
      <c r="P11" s="63"/>
      <c r="Q11" s="66"/>
      <c r="R11" s="67"/>
      <c r="S11" s="85" t="e">
        <f aca="true" t="shared" si="5" ref="S11:S16">Q11/R11</f>
        <v>#DIV/0!</v>
      </c>
      <c r="T11" s="86">
        <f aca="true" t="shared" si="6" ref="T11:T16">IF(F11="女性","〇","")</f>
      </c>
      <c r="U11" s="87">
        <f aca="true" t="shared" si="7" ref="U11:U16">IF(OR(L11="〇",O11="〇"),"〇","")</f>
      </c>
      <c r="V11" s="96"/>
      <c r="W11" s="99">
        <f aca="true" t="shared" si="8" ref="W11:W16">COUNTIF(T11:V11,"〇")</f>
        <v>0</v>
      </c>
      <c r="X11" s="97"/>
      <c r="Y11" s="88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90">
        <f aca="true" t="shared" si="9" ref="AL11:AL16">COUNTIF(Y11:AK11,"〇")</f>
        <v>0</v>
      </c>
      <c r="AM11" s="64"/>
      <c r="AN11" s="68"/>
      <c r="AO11" s="91">
        <f t="shared" si="3"/>
        <v>0</v>
      </c>
      <c r="AP11" s="91">
        <f aca="true" t="shared" si="10" ref="AP11:AP16">AN11-AO11</f>
        <v>0</v>
      </c>
      <c r="AQ11" s="92"/>
      <c r="AR11" s="69"/>
      <c r="AS11" s="69"/>
      <c r="AT11" s="69"/>
      <c r="AU11" s="69"/>
      <c r="AV11" s="94">
        <f aca="true" t="shared" si="11" ref="AV11:AV16">IF(AR11=0,(AU11-1)/1,(AU11-AR11)/ABS(AR11))</f>
        <v>-1</v>
      </c>
      <c r="AW11" s="93"/>
      <c r="AX11" s="71"/>
      <c r="AY11" s="71"/>
      <c r="AZ11" s="71"/>
      <c r="BA11" s="71"/>
      <c r="BB11" s="94">
        <f aca="true" t="shared" si="12" ref="BB11:BB16">_xlfn.IFERROR(BA11/AX11-1,0)</f>
        <v>0</v>
      </c>
      <c r="BC11" s="86">
        <f aca="true" t="shared" si="13" ref="BC11:BC16">M11</f>
        <v>0</v>
      </c>
      <c r="BD11" s="72"/>
      <c r="BE11" s="72"/>
      <c r="BF11" s="72"/>
      <c r="BG11" s="98">
        <f aca="true" t="shared" si="14" ref="BG11:BG16">IF(BF11-BC11&lt;0,0,BF11-BC11)</f>
        <v>0</v>
      </c>
      <c r="BH11" s="101" t="str">
        <f aca="true" t="shared" si="15" ref="BH11:BH16">IF(AND(G11&gt;=50,G11&lt;60),"1","0")</f>
        <v>0</v>
      </c>
      <c r="BI11" s="101" t="str">
        <f aca="true" t="shared" si="16" ref="BI11:BI16">IF(AND(G11&gt;=40,G11&lt;50),"2","0")</f>
        <v>0</v>
      </c>
      <c r="BJ11" s="101" t="str">
        <f aca="true" t="shared" si="17" ref="BJ11:BJ16">IF(G11&lt;40,"3","0")</f>
        <v>3</v>
      </c>
      <c r="BK11" s="102"/>
      <c r="BL11" s="101" t="str">
        <f aca="true" t="shared" si="18" ref="BL11:BL16">IF(W11&lt;1,"0",IF(W11=1,"1","2"))</f>
        <v>0</v>
      </c>
      <c r="BM11" s="101">
        <f aca="true" t="shared" si="19" ref="BM11:BM16">IF(X11="〇",1,0)</f>
        <v>0</v>
      </c>
      <c r="BN11" s="101" t="e">
        <f aca="true" t="shared" si="20" ref="BN11:BN16">IF(AND(S11&gt;=1.3,S11&lt;1.5),"1","0")</f>
        <v>#DIV/0!</v>
      </c>
      <c r="BO11" s="101" t="e">
        <f aca="true" t="shared" si="21" ref="BO11:BO16">IF(AND(S11&gt;=1,S11&lt;1.3),"3","0")</f>
        <v>#DIV/0!</v>
      </c>
      <c r="BP11" s="101" t="e">
        <f aca="true" t="shared" si="22" ref="BP11:BP16">IF(AND(S11&gt;=0.7,S11&lt;1),"6","0")</f>
        <v>#DIV/0!</v>
      </c>
      <c r="BQ11" s="101" t="e">
        <f aca="true" t="shared" si="23" ref="BQ11:BQ16">IF(AND(S11&gt;=0.5,S11&lt;0.7),"4","0")</f>
        <v>#DIV/0!</v>
      </c>
      <c r="BR11" s="101" t="e">
        <f aca="true" t="shared" si="24" ref="BR11:BR16">IF(AND(S11&gt;=0.3,S11&lt;0.5),"1","0")</f>
        <v>#DIV/0!</v>
      </c>
      <c r="BS11" s="103" t="str">
        <f aca="true" t="shared" si="25" ref="BS11:BS16">IF(AND(AQ11="1経営体当たり",AR11&gt;=700),"2","0")</f>
        <v>0</v>
      </c>
      <c r="BT11" s="104" t="str">
        <f aca="true" t="shared" si="26" ref="BT11:BT16">IF(AND(AQ11="就業者１人当たり",AR11&gt;=270),"2","0")</f>
        <v>0</v>
      </c>
      <c r="BU11" s="104" t="str">
        <f t="shared" si="4"/>
        <v>0</v>
      </c>
      <c r="BV11" s="104" t="str">
        <f aca="true" t="shared" si="27" ref="BV11:BV16">IF(AR11&lt;=0,"0",(IF(AND(AV11&gt;=0.04,AV11&lt;0.06),"3","0")))</f>
        <v>0</v>
      </c>
      <c r="BW11" s="104" t="str">
        <f aca="true" t="shared" si="28" ref="BW11:BW16">IF(AR11&lt;=0,"0",(IF(AV11&gt;=0.06,"4","0")))</f>
        <v>0</v>
      </c>
      <c r="BX11" s="104" t="str">
        <f aca="true" t="shared" si="29" ref="BX11:BX16">IF(AND(BB11&gt;=0.01,BB11&lt;0.2),"1","0")</f>
        <v>0</v>
      </c>
      <c r="BY11" s="104" t="str">
        <f aca="true" t="shared" si="30" ref="BY11:BY16">IF(BB11&gt;=0.2,"2","0")</f>
        <v>0</v>
      </c>
      <c r="BZ11" s="104" t="str">
        <f aca="true" t="shared" si="31" ref="BZ11:BZ16">IF(AND((BF11-BC11)&gt;=1,(BF11-BC11)&lt;2),"1","0")</f>
        <v>0</v>
      </c>
      <c r="CA11" s="104" t="str">
        <f aca="true" t="shared" si="32" ref="CA11:CA16">IF((BF11-BC11)&gt;=2,"2","0")</f>
        <v>0</v>
      </c>
      <c r="CB11" s="105"/>
      <c r="CC11" s="104" t="str">
        <f aca="true" t="shared" si="33" ref="CC11:CC16">IF(AL11=2,"1","0")</f>
        <v>0</v>
      </c>
      <c r="CD11" s="104" t="str">
        <f aca="true" t="shared" si="34" ref="CD11:CD16">IF(AL11=3,"2","0")</f>
        <v>0</v>
      </c>
      <c r="CE11" s="104" t="str">
        <f aca="true" t="shared" si="35" ref="CE11:CE16">IF(AL11=4,"3","0")</f>
        <v>0</v>
      </c>
      <c r="CF11" s="104" t="str">
        <f aca="true" t="shared" si="36" ref="CF11:CF16">IF(AL11&gt;=5,"4","0")</f>
        <v>0</v>
      </c>
      <c r="CG11" s="104" t="str">
        <f aca="true" t="shared" si="37" ref="CG11:CG16">IF(Y11="〇","〇","-")</f>
        <v>-</v>
      </c>
      <c r="CH11" s="104" t="str">
        <f aca="true" t="shared" si="38" ref="CH11:CH16">IF(Z11="〇","〇","-")</f>
        <v>-</v>
      </c>
      <c r="CI11" s="104" t="str">
        <f aca="true" t="shared" si="39" ref="CI11:CI16">IF(AA11="〇","〇","-")</f>
        <v>-</v>
      </c>
      <c r="CJ11" s="104" t="str">
        <f aca="true" t="shared" si="40" ref="CJ11:CJ16">IF(AB11="〇","〇","-")</f>
        <v>-</v>
      </c>
      <c r="CK11" s="104" t="str">
        <f aca="true" t="shared" si="41" ref="CK11:CK16">IF(AC11="〇","〇","-")</f>
        <v>-</v>
      </c>
      <c r="CL11" s="104">
        <f aca="true" t="shared" si="42" ref="CL11:CL16">IF(COUNTIF(CG11:CK11,"〇")=0,0,IF(COUNTIF(CG11:CK11,"〇")=1,4,8))</f>
        <v>0</v>
      </c>
      <c r="CM11" s="95" t="e">
        <f aca="true" t="shared" si="43" ref="CM11:CM16">BH11+BI11+BJ11+BK11+BL11+BM11+BN11+BO11+BP11+BQ11+BR11+BS11+BT11+BU11+BV11+BW11+BX11+BY11+BZ11+CA11+CB11+CC11+CD11+CE11+CF11+CL11</f>
        <v>#DIV/0!</v>
      </c>
    </row>
    <row r="12" spans="1:91" s="19" customFormat="1" ht="45.75" customHeight="1">
      <c r="A12" s="23"/>
      <c r="B12" s="61">
        <v>5</v>
      </c>
      <c r="C12" s="62"/>
      <c r="D12" s="73"/>
      <c r="E12" s="74"/>
      <c r="F12" s="84"/>
      <c r="G12" s="84"/>
      <c r="H12" s="84"/>
      <c r="I12" s="84"/>
      <c r="J12" s="63"/>
      <c r="K12" s="63"/>
      <c r="L12" s="100" t="str">
        <f t="shared" si="0"/>
        <v>0</v>
      </c>
      <c r="M12" s="63"/>
      <c r="N12" s="63"/>
      <c r="O12" s="100">
        <f t="shared" si="1"/>
        <v>0</v>
      </c>
      <c r="P12" s="63"/>
      <c r="Q12" s="66"/>
      <c r="R12" s="67"/>
      <c r="S12" s="85" t="e">
        <f t="shared" si="5"/>
        <v>#DIV/0!</v>
      </c>
      <c r="T12" s="86">
        <f t="shared" si="6"/>
      </c>
      <c r="U12" s="87">
        <f t="shared" si="7"/>
      </c>
      <c r="V12" s="96"/>
      <c r="W12" s="99">
        <f t="shared" si="8"/>
        <v>0</v>
      </c>
      <c r="X12" s="97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>
        <f t="shared" si="9"/>
        <v>0</v>
      </c>
      <c r="AM12" s="64"/>
      <c r="AN12" s="68"/>
      <c r="AO12" s="91">
        <f t="shared" si="3"/>
        <v>0</v>
      </c>
      <c r="AP12" s="91">
        <f t="shared" si="10"/>
        <v>0</v>
      </c>
      <c r="AQ12" s="92"/>
      <c r="AR12" s="69"/>
      <c r="AS12" s="69"/>
      <c r="AT12" s="69"/>
      <c r="AU12" s="69"/>
      <c r="AV12" s="94">
        <f t="shared" si="11"/>
        <v>-1</v>
      </c>
      <c r="AW12" s="93"/>
      <c r="AX12" s="71"/>
      <c r="AY12" s="71"/>
      <c r="AZ12" s="71"/>
      <c r="BA12" s="71"/>
      <c r="BB12" s="94">
        <f t="shared" si="12"/>
        <v>0</v>
      </c>
      <c r="BC12" s="86">
        <f t="shared" si="13"/>
        <v>0</v>
      </c>
      <c r="BD12" s="72"/>
      <c r="BE12" s="72"/>
      <c r="BF12" s="72"/>
      <c r="BG12" s="98">
        <f t="shared" si="14"/>
        <v>0</v>
      </c>
      <c r="BH12" s="101" t="str">
        <f t="shared" si="15"/>
        <v>0</v>
      </c>
      <c r="BI12" s="101" t="str">
        <f t="shared" si="16"/>
        <v>0</v>
      </c>
      <c r="BJ12" s="101" t="str">
        <f t="shared" si="17"/>
        <v>3</v>
      </c>
      <c r="BK12" s="102"/>
      <c r="BL12" s="101" t="str">
        <f t="shared" si="18"/>
        <v>0</v>
      </c>
      <c r="BM12" s="101">
        <f t="shared" si="19"/>
        <v>0</v>
      </c>
      <c r="BN12" s="101" t="e">
        <f t="shared" si="20"/>
        <v>#DIV/0!</v>
      </c>
      <c r="BO12" s="101" t="e">
        <f t="shared" si="21"/>
        <v>#DIV/0!</v>
      </c>
      <c r="BP12" s="101" t="e">
        <f t="shared" si="22"/>
        <v>#DIV/0!</v>
      </c>
      <c r="BQ12" s="101" t="e">
        <f t="shared" si="23"/>
        <v>#DIV/0!</v>
      </c>
      <c r="BR12" s="101" t="e">
        <f t="shared" si="24"/>
        <v>#DIV/0!</v>
      </c>
      <c r="BS12" s="103" t="str">
        <f t="shared" si="25"/>
        <v>0</v>
      </c>
      <c r="BT12" s="104" t="str">
        <f t="shared" si="26"/>
        <v>0</v>
      </c>
      <c r="BU12" s="104" t="str">
        <f t="shared" si="4"/>
        <v>0</v>
      </c>
      <c r="BV12" s="104" t="str">
        <f t="shared" si="27"/>
        <v>0</v>
      </c>
      <c r="BW12" s="104" t="str">
        <f t="shared" si="28"/>
        <v>0</v>
      </c>
      <c r="BX12" s="104" t="str">
        <f t="shared" si="29"/>
        <v>0</v>
      </c>
      <c r="BY12" s="104" t="str">
        <f t="shared" si="30"/>
        <v>0</v>
      </c>
      <c r="BZ12" s="104" t="str">
        <f t="shared" si="31"/>
        <v>0</v>
      </c>
      <c r="CA12" s="104" t="str">
        <f t="shared" si="32"/>
        <v>0</v>
      </c>
      <c r="CB12" s="105"/>
      <c r="CC12" s="104" t="str">
        <f t="shared" si="33"/>
        <v>0</v>
      </c>
      <c r="CD12" s="104" t="str">
        <f t="shared" si="34"/>
        <v>0</v>
      </c>
      <c r="CE12" s="104" t="str">
        <f t="shared" si="35"/>
        <v>0</v>
      </c>
      <c r="CF12" s="104" t="str">
        <f t="shared" si="36"/>
        <v>0</v>
      </c>
      <c r="CG12" s="104" t="str">
        <f t="shared" si="37"/>
        <v>-</v>
      </c>
      <c r="CH12" s="104" t="str">
        <f t="shared" si="38"/>
        <v>-</v>
      </c>
      <c r="CI12" s="104" t="str">
        <f t="shared" si="39"/>
        <v>-</v>
      </c>
      <c r="CJ12" s="104" t="str">
        <f t="shared" si="40"/>
        <v>-</v>
      </c>
      <c r="CK12" s="104" t="str">
        <f t="shared" si="41"/>
        <v>-</v>
      </c>
      <c r="CL12" s="104">
        <f t="shared" si="42"/>
        <v>0</v>
      </c>
      <c r="CM12" s="95" t="e">
        <f t="shared" si="43"/>
        <v>#DIV/0!</v>
      </c>
    </row>
    <row r="13" spans="1:91" s="19" customFormat="1" ht="45.75" customHeight="1">
      <c r="A13" s="23"/>
      <c r="B13" s="61">
        <v>6</v>
      </c>
      <c r="C13" s="62"/>
      <c r="D13" s="73"/>
      <c r="E13" s="74"/>
      <c r="F13" s="84"/>
      <c r="G13" s="84"/>
      <c r="H13" s="84"/>
      <c r="I13" s="84"/>
      <c r="J13" s="63"/>
      <c r="K13" s="63"/>
      <c r="L13" s="100" t="str">
        <f t="shared" si="0"/>
        <v>0</v>
      </c>
      <c r="M13" s="63"/>
      <c r="N13" s="63"/>
      <c r="O13" s="100">
        <f t="shared" si="1"/>
        <v>0</v>
      </c>
      <c r="P13" s="63"/>
      <c r="Q13" s="66"/>
      <c r="R13" s="67"/>
      <c r="S13" s="85" t="e">
        <f t="shared" si="5"/>
        <v>#DIV/0!</v>
      </c>
      <c r="T13" s="86">
        <f t="shared" si="6"/>
      </c>
      <c r="U13" s="87">
        <f t="shared" si="7"/>
      </c>
      <c r="V13" s="96"/>
      <c r="W13" s="99">
        <f t="shared" si="8"/>
        <v>0</v>
      </c>
      <c r="X13" s="97"/>
      <c r="Y13" s="88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90">
        <f t="shared" si="9"/>
        <v>0</v>
      </c>
      <c r="AM13" s="64"/>
      <c r="AN13" s="68"/>
      <c r="AO13" s="91">
        <f t="shared" si="3"/>
        <v>0</v>
      </c>
      <c r="AP13" s="91">
        <f t="shared" si="10"/>
        <v>0</v>
      </c>
      <c r="AQ13" s="92"/>
      <c r="AR13" s="69"/>
      <c r="AS13" s="69"/>
      <c r="AT13" s="69"/>
      <c r="AU13" s="69"/>
      <c r="AV13" s="94">
        <f t="shared" si="11"/>
        <v>-1</v>
      </c>
      <c r="AW13" s="93"/>
      <c r="AX13" s="71"/>
      <c r="AY13" s="71"/>
      <c r="AZ13" s="71"/>
      <c r="BA13" s="71"/>
      <c r="BB13" s="94">
        <f t="shared" si="12"/>
        <v>0</v>
      </c>
      <c r="BC13" s="86">
        <f t="shared" si="13"/>
        <v>0</v>
      </c>
      <c r="BD13" s="72"/>
      <c r="BE13" s="72"/>
      <c r="BF13" s="72"/>
      <c r="BG13" s="98">
        <f t="shared" si="14"/>
        <v>0</v>
      </c>
      <c r="BH13" s="101" t="str">
        <f t="shared" si="15"/>
        <v>0</v>
      </c>
      <c r="BI13" s="101" t="str">
        <f t="shared" si="16"/>
        <v>0</v>
      </c>
      <c r="BJ13" s="101" t="str">
        <f t="shared" si="17"/>
        <v>3</v>
      </c>
      <c r="BK13" s="102"/>
      <c r="BL13" s="101" t="str">
        <f t="shared" si="18"/>
        <v>0</v>
      </c>
      <c r="BM13" s="101">
        <f t="shared" si="19"/>
        <v>0</v>
      </c>
      <c r="BN13" s="101" t="e">
        <f t="shared" si="20"/>
        <v>#DIV/0!</v>
      </c>
      <c r="BO13" s="101" t="e">
        <f t="shared" si="21"/>
        <v>#DIV/0!</v>
      </c>
      <c r="BP13" s="101" t="e">
        <f t="shared" si="22"/>
        <v>#DIV/0!</v>
      </c>
      <c r="BQ13" s="101" t="e">
        <f t="shared" si="23"/>
        <v>#DIV/0!</v>
      </c>
      <c r="BR13" s="101" t="e">
        <f t="shared" si="24"/>
        <v>#DIV/0!</v>
      </c>
      <c r="BS13" s="103" t="str">
        <f t="shared" si="25"/>
        <v>0</v>
      </c>
      <c r="BT13" s="104" t="str">
        <f t="shared" si="26"/>
        <v>0</v>
      </c>
      <c r="BU13" s="104" t="str">
        <f t="shared" si="4"/>
        <v>0</v>
      </c>
      <c r="BV13" s="104" t="str">
        <f t="shared" si="27"/>
        <v>0</v>
      </c>
      <c r="BW13" s="104" t="str">
        <f t="shared" si="28"/>
        <v>0</v>
      </c>
      <c r="BX13" s="104" t="str">
        <f t="shared" si="29"/>
        <v>0</v>
      </c>
      <c r="BY13" s="104" t="str">
        <f t="shared" si="30"/>
        <v>0</v>
      </c>
      <c r="BZ13" s="104" t="str">
        <f t="shared" si="31"/>
        <v>0</v>
      </c>
      <c r="CA13" s="104" t="str">
        <f t="shared" si="32"/>
        <v>0</v>
      </c>
      <c r="CB13" s="105"/>
      <c r="CC13" s="104" t="str">
        <f t="shared" si="33"/>
        <v>0</v>
      </c>
      <c r="CD13" s="104" t="str">
        <f t="shared" si="34"/>
        <v>0</v>
      </c>
      <c r="CE13" s="104" t="str">
        <f t="shared" si="35"/>
        <v>0</v>
      </c>
      <c r="CF13" s="104" t="str">
        <f t="shared" si="36"/>
        <v>0</v>
      </c>
      <c r="CG13" s="104" t="str">
        <f t="shared" si="37"/>
        <v>-</v>
      </c>
      <c r="CH13" s="104" t="str">
        <f t="shared" si="38"/>
        <v>-</v>
      </c>
      <c r="CI13" s="104" t="str">
        <f t="shared" si="39"/>
        <v>-</v>
      </c>
      <c r="CJ13" s="104" t="str">
        <f t="shared" si="40"/>
        <v>-</v>
      </c>
      <c r="CK13" s="104" t="str">
        <f t="shared" si="41"/>
        <v>-</v>
      </c>
      <c r="CL13" s="104">
        <f t="shared" si="42"/>
        <v>0</v>
      </c>
      <c r="CM13" s="95" t="e">
        <f t="shared" si="43"/>
        <v>#DIV/0!</v>
      </c>
    </row>
    <row r="14" spans="1:91" s="19" customFormat="1" ht="45.75" customHeight="1">
      <c r="A14" s="23"/>
      <c r="B14" s="61">
        <v>7</v>
      </c>
      <c r="C14" s="62"/>
      <c r="D14" s="73"/>
      <c r="E14" s="74"/>
      <c r="F14" s="84"/>
      <c r="G14" s="84"/>
      <c r="H14" s="84"/>
      <c r="I14" s="84"/>
      <c r="J14" s="63"/>
      <c r="K14" s="63"/>
      <c r="L14" s="100" t="str">
        <f t="shared" si="0"/>
        <v>0</v>
      </c>
      <c r="M14" s="63"/>
      <c r="N14" s="63"/>
      <c r="O14" s="100">
        <f t="shared" si="1"/>
        <v>0</v>
      </c>
      <c r="P14" s="63"/>
      <c r="Q14" s="66"/>
      <c r="R14" s="67"/>
      <c r="S14" s="85" t="e">
        <f t="shared" si="5"/>
        <v>#DIV/0!</v>
      </c>
      <c r="T14" s="86">
        <f t="shared" si="6"/>
      </c>
      <c r="U14" s="87">
        <f t="shared" si="7"/>
      </c>
      <c r="V14" s="96"/>
      <c r="W14" s="99">
        <f t="shared" si="8"/>
        <v>0</v>
      </c>
      <c r="X14" s="97"/>
      <c r="Y14" s="88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90">
        <f t="shared" si="9"/>
        <v>0</v>
      </c>
      <c r="AM14" s="64"/>
      <c r="AN14" s="68"/>
      <c r="AO14" s="91">
        <f t="shared" si="3"/>
        <v>0</v>
      </c>
      <c r="AP14" s="91">
        <f t="shared" si="10"/>
        <v>0</v>
      </c>
      <c r="AQ14" s="92"/>
      <c r="AR14" s="69"/>
      <c r="AS14" s="69"/>
      <c r="AT14" s="69"/>
      <c r="AU14" s="69"/>
      <c r="AV14" s="94">
        <f t="shared" si="11"/>
        <v>-1</v>
      </c>
      <c r="AW14" s="93"/>
      <c r="AX14" s="71"/>
      <c r="AY14" s="71"/>
      <c r="AZ14" s="71"/>
      <c r="BA14" s="71"/>
      <c r="BB14" s="94">
        <f t="shared" si="12"/>
        <v>0</v>
      </c>
      <c r="BC14" s="86">
        <f t="shared" si="13"/>
        <v>0</v>
      </c>
      <c r="BD14" s="72"/>
      <c r="BE14" s="72"/>
      <c r="BF14" s="72"/>
      <c r="BG14" s="98">
        <f t="shared" si="14"/>
        <v>0</v>
      </c>
      <c r="BH14" s="101" t="str">
        <f t="shared" si="15"/>
        <v>0</v>
      </c>
      <c r="BI14" s="101" t="str">
        <f t="shared" si="16"/>
        <v>0</v>
      </c>
      <c r="BJ14" s="101" t="str">
        <f t="shared" si="17"/>
        <v>3</v>
      </c>
      <c r="BK14" s="102"/>
      <c r="BL14" s="101" t="str">
        <f t="shared" si="18"/>
        <v>0</v>
      </c>
      <c r="BM14" s="101">
        <f t="shared" si="19"/>
        <v>0</v>
      </c>
      <c r="BN14" s="101" t="e">
        <f t="shared" si="20"/>
        <v>#DIV/0!</v>
      </c>
      <c r="BO14" s="101" t="e">
        <f t="shared" si="21"/>
        <v>#DIV/0!</v>
      </c>
      <c r="BP14" s="101" t="e">
        <f t="shared" si="22"/>
        <v>#DIV/0!</v>
      </c>
      <c r="BQ14" s="101" t="e">
        <f t="shared" si="23"/>
        <v>#DIV/0!</v>
      </c>
      <c r="BR14" s="101" t="e">
        <f t="shared" si="24"/>
        <v>#DIV/0!</v>
      </c>
      <c r="BS14" s="103" t="str">
        <f t="shared" si="25"/>
        <v>0</v>
      </c>
      <c r="BT14" s="104" t="str">
        <f t="shared" si="26"/>
        <v>0</v>
      </c>
      <c r="BU14" s="104" t="str">
        <f t="shared" si="4"/>
        <v>0</v>
      </c>
      <c r="BV14" s="104" t="str">
        <f t="shared" si="27"/>
        <v>0</v>
      </c>
      <c r="BW14" s="104" t="str">
        <f t="shared" si="28"/>
        <v>0</v>
      </c>
      <c r="BX14" s="104" t="str">
        <f t="shared" si="29"/>
        <v>0</v>
      </c>
      <c r="BY14" s="104" t="str">
        <f t="shared" si="30"/>
        <v>0</v>
      </c>
      <c r="BZ14" s="104" t="str">
        <f t="shared" si="31"/>
        <v>0</v>
      </c>
      <c r="CA14" s="104" t="str">
        <f t="shared" si="32"/>
        <v>0</v>
      </c>
      <c r="CB14" s="105"/>
      <c r="CC14" s="104" t="str">
        <f t="shared" si="33"/>
        <v>0</v>
      </c>
      <c r="CD14" s="104" t="str">
        <f t="shared" si="34"/>
        <v>0</v>
      </c>
      <c r="CE14" s="104" t="str">
        <f t="shared" si="35"/>
        <v>0</v>
      </c>
      <c r="CF14" s="104" t="str">
        <f t="shared" si="36"/>
        <v>0</v>
      </c>
      <c r="CG14" s="104" t="str">
        <f t="shared" si="37"/>
        <v>-</v>
      </c>
      <c r="CH14" s="104" t="str">
        <f t="shared" si="38"/>
        <v>-</v>
      </c>
      <c r="CI14" s="104" t="str">
        <f t="shared" si="39"/>
        <v>-</v>
      </c>
      <c r="CJ14" s="104" t="str">
        <f t="shared" si="40"/>
        <v>-</v>
      </c>
      <c r="CK14" s="104" t="str">
        <f t="shared" si="41"/>
        <v>-</v>
      </c>
      <c r="CL14" s="104">
        <f t="shared" si="42"/>
        <v>0</v>
      </c>
      <c r="CM14" s="95" t="e">
        <f t="shared" si="43"/>
        <v>#DIV/0!</v>
      </c>
    </row>
    <row r="15" spans="1:91" s="19" customFormat="1" ht="45.75" customHeight="1">
      <c r="A15" s="23"/>
      <c r="B15" s="61">
        <v>8</v>
      </c>
      <c r="C15" s="62"/>
      <c r="D15" s="73"/>
      <c r="E15" s="74"/>
      <c r="F15" s="84"/>
      <c r="G15" s="84"/>
      <c r="H15" s="84"/>
      <c r="I15" s="84"/>
      <c r="J15" s="63"/>
      <c r="K15" s="63"/>
      <c r="L15" s="100" t="str">
        <f t="shared" si="0"/>
        <v>0</v>
      </c>
      <c r="M15" s="63"/>
      <c r="N15" s="63"/>
      <c r="O15" s="100">
        <f t="shared" si="1"/>
        <v>0</v>
      </c>
      <c r="P15" s="63"/>
      <c r="Q15" s="66"/>
      <c r="R15" s="67"/>
      <c r="S15" s="85" t="e">
        <f t="shared" si="5"/>
        <v>#DIV/0!</v>
      </c>
      <c r="T15" s="86">
        <f t="shared" si="6"/>
      </c>
      <c r="U15" s="87">
        <f t="shared" si="7"/>
      </c>
      <c r="V15" s="96"/>
      <c r="W15" s="99">
        <f t="shared" si="8"/>
        <v>0</v>
      </c>
      <c r="X15" s="97"/>
      <c r="Y15" s="88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>
        <f t="shared" si="9"/>
        <v>0</v>
      </c>
      <c r="AM15" s="64"/>
      <c r="AN15" s="68"/>
      <c r="AO15" s="91">
        <f t="shared" si="3"/>
        <v>0</v>
      </c>
      <c r="AP15" s="91">
        <f t="shared" si="10"/>
        <v>0</v>
      </c>
      <c r="AQ15" s="92"/>
      <c r="AR15" s="69"/>
      <c r="AS15" s="69"/>
      <c r="AT15" s="69"/>
      <c r="AU15" s="69"/>
      <c r="AV15" s="94">
        <f t="shared" si="11"/>
        <v>-1</v>
      </c>
      <c r="AW15" s="93"/>
      <c r="AX15" s="71"/>
      <c r="AY15" s="71"/>
      <c r="AZ15" s="71"/>
      <c r="BA15" s="71"/>
      <c r="BB15" s="94">
        <f t="shared" si="12"/>
        <v>0</v>
      </c>
      <c r="BC15" s="86">
        <f t="shared" si="13"/>
        <v>0</v>
      </c>
      <c r="BD15" s="72"/>
      <c r="BE15" s="72"/>
      <c r="BF15" s="72"/>
      <c r="BG15" s="98">
        <f t="shared" si="14"/>
        <v>0</v>
      </c>
      <c r="BH15" s="101" t="str">
        <f t="shared" si="15"/>
        <v>0</v>
      </c>
      <c r="BI15" s="101" t="str">
        <f t="shared" si="16"/>
        <v>0</v>
      </c>
      <c r="BJ15" s="101" t="str">
        <f t="shared" si="17"/>
        <v>3</v>
      </c>
      <c r="BK15" s="102"/>
      <c r="BL15" s="101" t="str">
        <f t="shared" si="18"/>
        <v>0</v>
      </c>
      <c r="BM15" s="101">
        <f t="shared" si="19"/>
        <v>0</v>
      </c>
      <c r="BN15" s="101" t="e">
        <f t="shared" si="20"/>
        <v>#DIV/0!</v>
      </c>
      <c r="BO15" s="101" t="e">
        <f t="shared" si="21"/>
        <v>#DIV/0!</v>
      </c>
      <c r="BP15" s="101" t="e">
        <f t="shared" si="22"/>
        <v>#DIV/0!</v>
      </c>
      <c r="BQ15" s="101" t="e">
        <f t="shared" si="23"/>
        <v>#DIV/0!</v>
      </c>
      <c r="BR15" s="101" t="e">
        <f t="shared" si="24"/>
        <v>#DIV/0!</v>
      </c>
      <c r="BS15" s="103" t="str">
        <f t="shared" si="25"/>
        <v>0</v>
      </c>
      <c r="BT15" s="104" t="str">
        <f t="shared" si="26"/>
        <v>0</v>
      </c>
      <c r="BU15" s="104" t="str">
        <f t="shared" si="4"/>
        <v>0</v>
      </c>
      <c r="BV15" s="104" t="str">
        <f t="shared" si="27"/>
        <v>0</v>
      </c>
      <c r="BW15" s="104" t="str">
        <f t="shared" si="28"/>
        <v>0</v>
      </c>
      <c r="BX15" s="104" t="str">
        <f t="shared" si="29"/>
        <v>0</v>
      </c>
      <c r="BY15" s="104" t="str">
        <f t="shared" si="30"/>
        <v>0</v>
      </c>
      <c r="BZ15" s="104" t="str">
        <f t="shared" si="31"/>
        <v>0</v>
      </c>
      <c r="CA15" s="104" t="str">
        <f t="shared" si="32"/>
        <v>0</v>
      </c>
      <c r="CB15" s="105"/>
      <c r="CC15" s="104" t="str">
        <f t="shared" si="33"/>
        <v>0</v>
      </c>
      <c r="CD15" s="104" t="str">
        <f t="shared" si="34"/>
        <v>0</v>
      </c>
      <c r="CE15" s="104" t="str">
        <f t="shared" si="35"/>
        <v>0</v>
      </c>
      <c r="CF15" s="104" t="str">
        <f t="shared" si="36"/>
        <v>0</v>
      </c>
      <c r="CG15" s="104" t="str">
        <f t="shared" si="37"/>
        <v>-</v>
      </c>
      <c r="CH15" s="104" t="str">
        <f t="shared" si="38"/>
        <v>-</v>
      </c>
      <c r="CI15" s="104" t="str">
        <f t="shared" si="39"/>
        <v>-</v>
      </c>
      <c r="CJ15" s="104" t="str">
        <f t="shared" si="40"/>
        <v>-</v>
      </c>
      <c r="CK15" s="104" t="str">
        <f t="shared" si="41"/>
        <v>-</v>
      </c>
      <c r="CL15" s="104">
        <f t="shared" si="42"/>
        <v>0</v>
      </c>
      <c r="CM15" s="95" t="e">
        <f t="shared" si="43"/>
        <v>#DIV/0!</v>
      </c>
    </row>
    <row r="16" spans="1:91" s="19" customFormat="1" ht="45.75" customHeight="1" thickBot="1">
      <c r="A16" s="16" t="s">
        <v>6</v>
      </c>
      <c r="B16" s="109">
        <v>9</v>
      </c>
      <c r="C16" s="65"/>
      <c r="D16" s="110"/>
      <c r="E16" s="74"/>
      <c r="F16" s="84"/>
      <c r="G16" s="84"/>
      <c r="H16" s="84"/>
      <c r="I16" s="84"/>
      <c r="J16" s="63"/>
      <c r="K16" s="63"/>
      <c r="L16" s="100" t="str">
        <f t="shared" si="0"/>
        <v>0</v>
      </c>
      <c r="M16" s="63"/>
      <c r="N16" s="63"/>
      <c r="O16" s="100">
        <f t="shared" si="1"/>
        <v>0</v>
      </c>
      <c r="P16" s="63"/>
      <c r="Q16" s="66"/>
      <c r="R16" s="67"/>
      <c r="S16" s="85" t="e">
        <f t="shared" si="5"/>
        <v>#DIV/0!</v>
      </c>
      <c r="T16" s="86">
        <f t="shared" si="6"/>
      </c>
      <c r="U16" s="87">
        <f t="shared" si="7"/>
      </c>
      <c r="V16" s="96"/>
      <c r="W16" s="99">
        <f t="shared" si="8"/>
        <v>0</v>
      </c>
      <c r="X16" s="97"/>
      <c r="Y16" s="88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>
        <f t="shared" si="9"/>
        <v>0</v>
      </c>
      <c r="AM16" s="64"/>
      <c r="AN16" s="68"/>
      <c r="AO16" s="91">
        <f t="shared" si="3"/>
        <v>0</v>
      </c>
      <c r="AP16" s="91">
        <f t="shared" si="10"/>
        <v>0</v>
      </c>
      <c r="AQ16" s="92"/>
      <c r="AR16" s="69"/>
      <c r="AS16" s="69"/>
      <c r="AT16" s="69"/>
      <c r="AU16" s="69"/>
      <c r="AV16" s="94">
        <f t="shared" si="11"/>
        <v>-1</v>
      </c>
      <c r="AW16" s="93"/>
      <c r="AX16" s="71"/>
      <c r="AY16" s="71"/>
      <c r="AZ16" s="71"/>
      <c r="BA16" s="71"/>
      <c r="BB16" s="94">
        <f t="shared" si="12"/>
        <v>0</v>
      </c>
      <c r="BC16" s="86">
        <f t="shared" si="13"/>
        <v>0</v>
      </c>
      <c r="BD16" s="72"/>
      <c r="BE16" s="72"/>
      <c r="BF16" s="72"/>
      <c r="BG16" s="98">
        <f t="shared" si="14"/>
        <v>0</v>
      </c>
      <c r="BH16" s="101" t="str">
        <f t="shared" si="15"/>
        <v>0</v>
      </c>
      <c r="BI16" s="101" t="str">
        <f t="shared" si="16"/>
        <v>0</v>
      </c>
      <c r="BJ16" s="101" t="str">
        <f t="shared" si="17"/>
        <v>3</v>
      </c>
      <c r="BK16" s="102"/>
      <c r="BL16" s="101" t="str">
        <f t="shared" si="18"/>
        <v>0</v>
      </c>
      <c r="BM16" s="101">
        <f t="shared" si="19"/>
        <v>0</v>
      </c>
      <c r="BN16" s="101" t="e">
        <f t="shared" si="20"/>
        <v>#DIV/0!</v>
      </c>
      <c r="BO16" s="101" t="e">
        <f t="shared" si="21"/>
        <v>#DIV/0!</v>
      </c>
      <c r="BP16" s="101" t="e">
        <f t="shared" si="22"/>
        <v>#DIV/0!</v>
      </c>
      <c r="BQ16" s="101" t="e">
        <f t="shared" si="23"/>
        <v>#DIV/0!</v>
      </c>
      <c r="BR16" s="101" t="e">
        <f t="shared" si="24"/>
        <v>#DIV/0!</v>
      </c>
      <c r="BS16" s="103" t="str">
        <f t="shared" si="25"/>
        <v>0</v>
      </c>
      <c r="BT16" s="104" t="str">
        <f t="shared" si="26"/>
        <v>0</v>
      </c>
      <c r="BU16" s="104" t="str">
        <f>IF(AR16&lt;=0,"0",(IF(AND(AV16&gt;=0.02,AV16&lt;0.04),"2","0")))</f>
        <v>0</v>
      </c>
      <c r="BV16" s="104" t="str">
        <f t="shared" si="27"/>
        <v>0</v>
      </c>
      <c r="BW16" s="104" t="str">
        <f t="shared" si="28"/>
        <v>0</v>
      </c>
      <c r="BX16" s="104" t="str">
        <f t="shared" si="29"/>
        <v>0</v>
      </c>
      <c r="BY16" s="104" t="str">
        <f t="shared" si="30"/>
        <v>0</v>
      </c>
      <c r="BZ16" s="104" t="str">
        <f t="shared" si="31"/>
        <v>0</v>
      </c>
      <c r="CA16" s="104" t="str">
        <f t="shared" si="32"/>
        <v>0</v>
      </c>
      <c r="CB16" s="105"/>
      <c r="CC16" s="104" t="str">
        <f t="shared" si="33"/>
        <v>0</v>
      </c>
      <c r="CD16" s="104" t="str">
        <f t="shared" si="34"/>
        <v>0</v>
      </c>
      <c r="CE16" s="104" t="str">
        <f t="shared" si="35"/>
        <v>0</v>
      </c>
      <c r="CF16" s="104" t="str">
        <f t="shared" si="36"/>
        <v>0</v>
      </c>
      <c r="CG16" s="104" t="str">
        <f t="shared" si="37"/>
        <v>-</v>
      </c>
      <c r="CH16" s="104" t="str">
        <f t="shared" si="38"/>
        <v>-</v>
      </c>
      <c r="CI16" s="104" t="str">
        <f t="shared" si="39"/>
        <v>-</v>
      </c>
      <c r="CJ16" s="104" t="str">
        <f t="shared" si="40"/>
        <v>-</v>
      </c>
      <c r="CK16" s="104" t="str">
        <f t="shared" si="41"/>
        <v>-</v>
      </c>
      <c r="CL16" s="104">
        <f t="shared" si="42"/>
        <v>0</v>
      </c>
      <c r="CM16" s="95" t="e">
        <f t="shared" si="43"/>
        <v>#DIV/0!</v>
      </c>
    </row>
    <row r="17" spans="1:91" s="19" customFormat="1" ht="40.5" customHeight="1" thickBot="1">
      <c r="A17" s="21"/>
      <c r="B17" s="204" t="s">
        <v>1</v>
      </c>
      <c r="C17" s="205"/>
      <c r="D17" s="206"/>
      <c r="E17" s="48"/>
      <c r="F17" s="20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51"/>
      <c r="U17" s="51"/>
      <c r="V17" s="51"/>
      <c r="W17" s="51"/>
      <c r="X17" s="51"/>
      <c r="Y17" s="48"/>
      <c r="Z17" s="49"/>
      <c r="AA17" s="49"/>
      <c r="AB17" s="49"/>
      <c r="AC17" s="49"/>
      <c r="AD17" s="49"/>
      <c r="AE17" s="49"/>
      <c r="AF17" s="49"/>
      <c r="AG17" s="50"/>
      <c r="AH17" s="50"/>
      <c r="AI17" s="50"/>
      <c r="AJ17" s="50"/>
      <c r="AK17" s="50"/>
      <c r="AL17" s="78"/>
      <c r="AM17" s="106">
        <f>SUM(AM8:AM16)</f>
        <v>0</v>
      </c>
      <c r="AN17" s="108">
        <f>SUM(AN8:AN16)</f>
        <v>0</v>
      </c>
      <c r="AO17" s="108">
        <f>SUM(AO8:AO16)</f>
        <v>0</v>
      </c>
      <c r="AP17" s="107">
        <f>SUM(AP8:AP16)</f>
        <v>0</v>
      </c>
      <c r="AQ17" s="210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2"/>
      <c r="BH17" s="53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49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0"/>
      <c r="CI17" s="51"/>
      <c r="CJ17" s="51"/>
      <c r="CK17" s="51"/>
      <c r="CL17" s="76"/>
      <c r="CM17" s="52"/>
    </row>
    <row r="18" spans="1:72" s="23" customFormat="1" ht="12" customHeight="1">
      <c r="A18" s="2"/>
      <c r="B18" s="2"/>
      <c r="C18" s="2"/>
      <c r="D18" s="24"/>
      <c r="E18" s="24"/>
      <c r="F18" s="25"/>
      <c r="G18" s="25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30"/>
      <c r="AN18" s="26"/>
      <c r="AO18" s="26"/>
      <c r="AP18" s="12"/>
      <c r="AQ18" s="2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2"/>
      <c r="BT18" s="13"/>
    </row>
    <row r="19" spans="1:90" s="23" customFormat="1" ht="12" customHeight="1">
      <c r="A19" s="2"/>
      <c r="B19" s="202"/>
      <c r="C19" s="202"/>
      <c r="D19" s="202"/>
      <c r="E19" s="24"/>
      <c r="F19" s="25"/>
      <c r="G19" s="25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30"/>
      <c r="AN19" s="26"/>
      <c r="AO19" s="26"/>
      <c r="AP19" s="12"/>
      <c r="AQ19" s="2"/>
      <c r="AR19" s="5"/>
      <c r="AS19" s="5"/>
      <c r="AT19" s="5"/>
      <c r="AU19" s="5"/>
      <c r="AV19" s="5"/>
      <c r="AW19" s="1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2"/>
      <c r="BT19" s="13"/>
      <c r="CL19" s="44"/>
    </row>
    <row r="20" spans="25:79" s="44" customFormat="1" ht="13.5">
      <c r="Y20" s="14"/>
      <c r="Z20" s="14"/>
      <c r="AA20" s="14"/>
      <c r="AB20" s="14"/>
      <c r="AC20" s="14"/>
      <c r="AD20" s="14"/>
      <c r="AE20" s="14"/>
      <c r="AF20" s="14"/>
      <c r="AG20" s="3"/>
      <c r="AH20" s="14"/>
      <c r="AI20" s="14"/>
      <c r="AJ20" s="30"/>
      <c r="AK20" s="30"/>
      <c r="AL20" s="30"/>
      <c r="AM20" s="30"/>
      <c r="AN20" s="30"/>
      <c r="AO20" s="14"/>
      <c r="AP20" s="30"/>
      <c r="AQ20" s="30"/>
      <c r="AR20" s="30"/>
      <c r="AS20" s="30"/>
      <c r="AT20" s="30"/>
      <c r="AU20" s="30"/>
      <c r="AV20" s="30"/>
      <c r="AW20" s="30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25:99" s="44" customFormat="1" ht="40.5">
      <c r="Y21" s="14"/>
      <c r="Z21" s="14"/>
      <c r="AA21" s="14"/>
      <c r="AB21" s="14"/>
      <c r="AC21" s="14"/>
      <c r="AD21" s="14"/>
      <c r="AE21" s="14"/>
      <c r="AF21" s="14"/>
      <c r="AG21" s="3"/>
      <c r="AH21" s="14"/>
      <c r="AI21" s="14"/>
      <c r="AJ21" s="30"/>
      <c r="AK21" s="30"/>
      <c r="AL21" s="30"/>
      <c r="AM21" s="30"/>
      <c r="AN21" s="30"/>
      <c r="AO21" s="14"/>
      <c r="AP21" s="30"/>
      <c r="AQ21" s="30"/>
      <c r="AR21" s="30"/>
      <c r="AS21" s="30"/>
      <c r="AT21" s="30"/>
      <c r="AU21" s="30"/>
      <c r="AV21" s="30"/>
      <c r="AW21" s="30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O21" s="79" t="s">
        <v>97</v>
      </c>
      <c r="CP21" s="79"/>
      <c r="CQ21" s="79" t="s">
        <v>98</v>
      </c>
      <c r="CR21" s="79"/>
      <c r="CS21" s="79" t="s">
        <v>99</v>
      </c>
      <c r="CT21" s="79"/>
      <c r="CU21" s="79" t="s">
        <v>100</v>
      </c>
    </row>
    <row r="22" spans="25:99" s="44" customFormat="1" ht="13.5">
      <c r="Y22" s="14"/>
      <c r="Z22" s="14"/>
      <c r="AA22" s="14"/>
      <c r="AB22" s="14"/>
      <c r="AC22" s="14"/>
      <c r="AD22" s="14"/>
      <c r="AE22" s="14"/>
      <c r="AF22" s="14"/>
      <c r="AG22" s="3"/>
      <c r="AH22" s="14"/>
      <c r="AI22" s="14"/>
      <c r="AJ22" s="30"/>
      <c r="AK22" s="30"/>
      <c r="AL22" s="30"/>
      <c r="AM22" s="30"/>
      <c r="AN22" s="30"/>
      <c r="AO22" s="14"/>
      <c r="AP22" s="30"/>
      <c r="AQ22" s="30"/>
      <c r="AR22" s="30"/>
      <c r="AS22" s="30"/>
      <c r="AT22" s="30"/>
      <c r="AU22" s="30"/>
      <c r="AV22" s="30"/>
      <c r="AW22" s="30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O22" s="2" t="s">
        <v>19</v>
      </c>
      <c r="CP22" s="14"/>
      <c r="CQ22" s="14"/>
      <c r="CR22" s="29"/>
      <c r="CS22" s="80"/>
      <c r="CT22" s="80"/>
      <c r="CU22" s="80"/>
    </row>
    <row r="23" spans="25:99" s="44" customFormat="1" ht="13.5">
      <c r="Y23" s="14"/>
      <c r="Z23" s="14"/>
      <c r="AA23" s="14"/>
      <c r="AB23" s="14"/>
      <c r="AC23" s="14"/>
      <c r="AD23" s="14"/>
      <c r="AE23" s="14"/>
      <c r="AF23" s="14"/>
      <c r="AG23" s="3"/>
      <c r="AH23" s="14"/>
      <c r="AI23" s="14"/>
      <c r="AJ23" s="30"/>
      <c r="AK23" s="30"/>
      <c r="AL23" s="30"/>
      <c r="AM23" s="30"/>
      <c r="AN23" s="30"/>
      <c r="AO23" s="14"/>
      <c r="AP23" s="30"/>
      <c r="AQ23" s="30"/>
      <c r="AR23" s="30"/>
      <c r="AS23" s="30"/>
      <c r="AT23" s="30"/>
      <c r="AU23" s="30"/>
      <c r="AV23" s="30"/>
      <c r="AW23" s="30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O23" s="45" t="s">
        <v>28</v>
      </c>
      <c r="CP23" s="41"/>
      <c r="CQ23" s="81" t="s">
        <v>106</v>
      </c>
      <c r="CR23" s="42"/>
      <c r="CS23" s="55" t="s">
        <v>105</v>
      </c>
      <c r="CT23" s="14"/>
      <c r="CU23" s="80" t="s">
        <v>108</v>
      </c>
    </row>
    <row r="24" spans="25:99" s="44" customFormat="1" ht="13.5">
      <c r="Y24" s="14"/>
      <c r="Z24" s="14"/>
      <c r="AA24" s="14"/>
      <c r="AB24" s="14"/>
      <c r="AC24" s="14"/>
      <c r="AD24" s="14"/>
      <c r="AE24" s="14"/>
      <c r="AF24" s="14"/>
      <c r="AG24" s="3"/>
      <c r="AH24" s="14"/>
      <c r="AI24" s="14"/>
      <c r="AJ24" s="30"/>
      <c r="AK24" s="30"/>
      <c r="AL24" s="30"/>
      <c r="AM24" s="30"/>
      <c r="AN24" s="30"/>
      <c r="AO24" s="14"/>
      <c r="AP24" s="30"/>
      <c r="AQ24" s="30"/>
      <c r="AR24" s="30"/>
      <c r="AS24" s="30"/>
      <c r="AT24" s="30"/>
      <c r="AU24" s="30"/>
      <c r="AV24" s="30"/>
      <c r="AW24" s="30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L24" s="43"/>
      <c r="CO24" s="35" t="s">
        <v>24</v>
      </c>
      <c r="CP24" s="41"/>
      <c r="CQ24" s="81" t="s">
        <v>107</v>
      </c>
      <c r="CR24" s="42"/>
      <c r="CS24" s="203" t="s">
        <v>43</v>
      </c>
      <c r="CT24" s="203"/>
      <c r="CU24" s="82">
        <v>0</v>
      </c>
    </row>
    <row r="25" spans="1:99" ht="13.5">
      <c r="A25" s="29"/>
      <c r="B25" s="29"/>
      <c r="C25" s="29"/>
      <c r="D25" s="29"/>
      <c r="E25" s="29"/>
      <c r="F25" s="29"/>
      <c r="G25" s="29"/>
      <c r="I25" s="2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AG25" s="3"/>
      <c r="AJ25" s="30"/>
      <c r="AK25" s="30"/>
      <c r="AL25" s="30"/>
      <c r="AM25" s="30"/>
      <c r="AN25" s="30"/>
      <c r="AP25" s="30"/>
      <c r="AQ25" s="30"/>
      <c r="AW25" s="30"/>
      <c r="AX25" s="4"/>
      <c r="AY25" s="4"/>
      <c r="AZ25" s="4"/>
      <c r="BA25" s="4"/>
      <c r="BB25" s="4"/>
      <c r="BC25" s="4"/>
      <c r="BD25" s="4"/>
      <c r="BE25" s="4"/>
      <c r="BF25" s="4"/>
      <c r="BG25" s="4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CO25" s="35" t="s">
        <v>25</v>
      </c>
      <c r="CP25" s="41"/>
      <c r="CQ25" s="82"/>
      <c r="CR25" s="41"/>
      <c r="CS25" s="45" t="s">
        <v>28</v>
      </c>
      <c r="CT25" s="41"/>
      <c r="CU25" s="83">
        <v>2</v>
      </c>
    </row>
    <row r="26" spans="1:98" ht="13.5">
      <c r="A26" s="29"/>
      <c r="B26" s="29"/>
      <c r="C26" s="29"/>
      <c r="D26" s="29"/>
      <c r="E26" s="29"/>
      <c r="F26" s="29"/>
      <c r="G26" s="29"/>
      <c r="I26" s="2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AG26" s="3"/>
      <c r="AJ26" s="30"/>
      <c r="AK26" s="30"/>
      <c r="AL26" s="30"/>
      <c r="AM26" s="30"/>
      <c r="AN26" s="30"/>
      <c r="AP26" s="30"/>
      <c r="AQ26" s="30"/>
      <c r="AW26" s="30"/>
      <c r="AX26" s="4"/>
      <c r="AY26" s="4"/>
      <c r="AZ26" s="4"/>
      <c r="BA26" s="4"/>
      <c r="BB26" s="4"/>
      <c r="BC26" s="4"/>
      <c r="BD26" s="4"/>
      <c r="BE26" s="4"/>
      <c r="BF26" s="4"/>
      <c r="BG26" s="4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CO26" s="2"/>
      <c r="CP26" s="14"/>
      <c r="CQ26" s="80"/>
      <c r="CR26" s="41"/>
      <c r="CS26" s="40" t="s">
        <v>116</v>
      </c>
      <c r="CT26" s="41"/>
    </row>
    <row r="27" spans="1:99" ht="13.5">
      <c r="A27" s="29"/>
      <c r="B27" s="29"/>
      <c r="C27" s="29"/>
      <c r="D27" s="29"/>
      <c r="E27" s="29"/>
      <c r="F27" s="29"/>
      <c r="G27" s="29"/>
      <c r="I27" s="2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AG27" s="3"/>
      <c r="AJ27" s="30"/>
      <c r="AK27" s="30"/>
      <c r="AL27" s="30"/>
      <c r="AM27" s="30"/>
      <c r="AN27" s="30"/>
      <c r="AP27" s="30"/>
      <c r="AQ27" s="30"/>
      <c r="AW27" s="30"/>
      <c r="AX27" s="4"/>
      <c r="AY27" s="4"/>
      <c r="AZ27" s="4"/>
      <c r="BA27" s="4"/>
      <c r="BB27" s="4"/>
      <c r="BC27" s="4"/>
      <c r="BD27" s="4"/>
      <c r="BE27" s="4"/>
      <c r="BF27" s="4"/>
      <c r="BG27" s="4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CO27" s="14" t="s">
        <v>101</v>
      </c>
      <c r="CP27" s="14"/>
      <c r="CQ27" s="80"/>
      <c r="CR27" s="41"/>
      <c r="CS27" s="40" t="s">
        <v>117</v>
      </c>
      <c r="CT27" s="41"/>
      <c r="CU27" s="80" t="s">
        <v>113</v>
      </c>
    </row>
    <row r="28" spans="1:99" ht="13.5">
      <c r="A28" s="29"/>
      <c r="B28" s="29"/>
      <c r="C28" s="29"/>
      <c r="D28" s="29"/>
      <c r="E28" s="29"/>
      <c r="F28" s="29"/>
      <c r="G28" s="29"/>
      <c r="I28" s="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AG28" s="3"/>
      <c r="AJ28" s="30"/>
      <c r="AK28" s="30"/>
      <c r="AL28" s="30"/>
      <c r="AM28" s="30"/>
      <c r="AN28" s="30"/>
      <c r="AP28" s="30"/>
      <c r="AQ28" s="30"/>
      <c r="AW28" s="30"/>
      <c r="AX28" s="4"/>
      <c r="AY28" s="4"/>
      <c r="AZ28" s="4"/>
      <c r="BA28" s="4"/>
      <c r="BB28" s="4"/>
      <c r="BC28" s="4"/>
      <c r="BD28" s="4"/>
      <c r="BE28" s="4"/>
      <c r="BF28" s="4"/>
      <c r="BG28" s="4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CO28" s="45" t="s">
        <v>28</v>
      </c>
      <c r="CP28" s="41"/>
      <c r="CQ28" s="80"/>
      <c r="CR28" s="42"/>
      <c r="CS28" s="29"/>
      <c r="CT28" s="2"/>
      <c r="CU28" s="57">
        <v>0</v>
      </c>
    </row>
    <row r="29" spans="1:99" ht="13.5">
      <c r="A29" s="29"/>
      <c r="B29" s="29"/>
      <c r="C29" s="29"/>
      <c r="D29" s="29"/>
      <c r="E29" s="29"/>
      <c r="F29" s="29"/>
      <c r="G29" s="29"/>
      <c r="I29" s="28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AG29" s="3"/>
      <c r="AJ29" s="30"/>
      <c r="AK29" s="30"/>
      <c r="AL29" s="30"/>
      <c r="AM29" s="30"/>
      <c r="AN29" s="30"/>
      <c r="AP29" s="30"/>
      <c r="AQ29" s="30"/>
      <c r="AW29" s="30"/>
      <c r="AX29" s="4"/>
      <c r="AY29" s="4"/>
      <c r="AZ29" s="4"/>
      <c r="BA29" s="4"/>
      <c r="BB29" s="4"/>
      <c r="BC29" s="4"/>
      <c r="BD29" s="4"/>
      <c r="BE29" s="4"/>
      <c r="BF29" s="4"/>
      <c r="BG29" s="4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CO29" s="35" t="s">
        <v>26</v>
      </c>
      <c r="CP29" s="41"/>
      <c r="CQ29" s="80"/>
      <c r="CR29" s="42"/>
      <c r="CS29" s="56" t="s">
        <v>42</v>
      </c>
      <c r="CT29" s="42"/>
      <c r="CU29" s="57">
        <v>3</v>
      </c>
    </row>
    <row r="30" spans="1:98" ht="13.5">
      <c r="A30" s="29"/>
      <c r="B30" s="29"/>
      <c r="C30" s="29"/>
      <c r="D30" s="29"/>
      <c r="E30" s="29"/>
      <c r="F30" s="29"/>
      <c r="G30" s="29"/>
      <c r="I30" s="2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AG30" s="3"/>
      <c r="AJ30" s="30"/>
      <c r="AK30" s="30"/>
      <c r="AL30" s="30"/>
      <c r="AM30" s="30"/>
      <c r="AN30" s="30"/>
      <c r="AP30" s="30"/>
      <c r="AQ30" s="30"/>
      <c r="AW30" s="30"/>
      <c r="AX30" s="4"/>
      <c r="AY30" s="4"/>
      <c r="AZ30" s="4"/>
      <c r="BA30" s="4"/>
      <c r="BB30" s="4"/>
      <c r="BC30" s="4"/>
      <c r="BD30" s="4"/>
      <c r="BE30" s="4"/>
      <c r="BF30" s="4"/>
      <c r="BG30" s="4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CO30" s="35" t="s">
        <v>27</v>
      </c>
      <c r="CP30" s="41"/>
      <c r="CQ30" s="80"/>
      <c r="CR30" s="41"/>
      <c r="CS30" s="45" t="s">
        <v>28</v>
      </c>
      <c r="CT30" s="41"/>
    </row>
    <row r="31" spans="1:98" ht="13.5">
      <c r="A31" s="29"/>
      <c r="B31" s="29"/>
      <c r="C31" s="29"/>
      <c r="D31" s="29"/>
      <c r="E31" s="29"/>
      <c r="F31" s="29"/>
      <c r="G31" s="29"/>
      <c r="I31" s="2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AG31" s="3"/>
      <c r="AJ31" s="30"/>
      <c r="AK31" s="30"/>
      <c r="AL31" s="30"/>
      <c r="AM31" s="30"/>
      <c r="AN31" s="30"/>
      <c r="AP31" s="30"/>
      <c r="AQ31" s="30"/>
      <c r="AW31" s="30"/>
      <c r="AX31" s="4"/>
      <c r="AY31" s="4"/>
      <c r="AZ31" s="4"/>
      <c r="BA31" s="4"/>
      <c r="BB31" s="4"/>
      <c r="BC31" s="4"/>
      <c r="BD31" s="4"/>
      <c r="BE31" s="4"/>
      <c r="BF31" s="4"/>
      <c r="BG31" s="4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CO31" s="202"/>
      <c r="CP31" s="202"/>
      <c r="CQ31" s="80"/>
      <c r="CR31" s="41"/>
      <c r="CS31" s="40" t="s">
        <v>44</v>
      </c>
      <c r="CT31" s="41"/>
    </row>
    <row r="32" spans="1:98" ht="13.5">
      <c r="A32" s="29"/>
      <c r="B32" s="29"/>
      <c r="C32" s="29"/>
      <c r="D32" s="29"/>
      <c r="E32" s="29"/>
      <c r="F32" s="29"/>
      <c r="G32" s="29"/>
      <c r="I32" s="2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AG32" s="3"/>
      <c r="AJ32" s="30"/>
      <c r="AK32" s="30"/>
      <c r="AL32" s="30"/>
      <c r="AM32" s="30"/>
      <c r="AN32" s="30"/>
      <c r="AP32" s="30"/>
      <c r="AQ32" s="30"/>
      <c r="AW32" s="30"/>
      <c r="AX32" s="4"/>
      <c r="AY32" s="4"/>
      <c r="AZ32" s="4"/>
      <c r="BA32" s="4"/>
      <c r="BB32" s="4"/>
      <c r="BC32" s="4"/>
      <c r="BD32" s="4"/>
      <c r="BE32" s="4"/>
      <c r="BF32" s="4"/>
      <c r="BG32" s="4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CO32" s="12" t="s">
        <v>102</v>
      </c>
      <c r="CP32" s="12"/>
      <c r="CQ32" s="80"/>
      <c r="CR32" s="41"/>
      <c r="CS32" s="40" t="s">
        <v>45</v>
      </c>
      <c r="CT32" s="41"/>
    </row>
    <row r="33" spans="1:98" ht="13.5">
      <c r="A33" s="29"/>
      <c r="B33" s="29"/>
      <c r="C33" s="29"/>
      <c r="D33" s="29"/>
      <c r="E33" s="29"/>
      <c r="F33" s="29"/>
      <c r="G33" s="29"/>
      <c r="I33" s="2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AG33" s="3"/>
      <c r="AJ33" s="30"/>
      <c r="AK33" s="30"/>
      <c r="AL33" s="30"/>
      <c r="AM33" s="30"/>
      <c r="AN33" s="30"/>
      <c r="AP33" s="30"/>
      <c r="AQ33" s="30"/>
      <c r="AW33" s="30"/>
      <c r="AX33" s="4"/>
      <c r="AY33" s="4"/>
      <c r="AZ33" s="4"/>
      <c r="BA33" s="4"/>
      <c r="BB33" s="4"/>
      <c r="BC33" s="4"/>
      <c r="BD33" s="4"/>
      <c r="BE33" s="4"/>
      <c r="BF33" s="4"/>
      <c r="BG33" s="4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CO33" s="45" t="s">
        <v>103</v>
      </c>
      <c r="CP33" s="12"/>
      <c r="CQ33" s="80"/>
      <c r="CR33" s="80"/>
      <c r="CS33" s="80"/>
      <c r="CT33" s="80"/>
    </row>
    <row r="34" spans="1:98" ht="13.5">
      <c r="A34" s="29"/>
      <c r="B34" s="29"/>
      <c r="C34" s="29"/>
      <c r="D34" s="29"/>
      <c r="E34" s="29"/>
      <c r="F34" s="29"/>
      <c r="G34" s="29"/>
      <c r="I34" s="28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AJ34" s="30"/>
      <c r="AK34" s="30"/>
      <c r="AL34" s="30"/>
      <c r="AM34" s="30"/>
      <c r="AN34" s="30"/>
      <c r="AP34" s="30"/>
      <c r="AQ34" s="30"/>
      <c r="AW34" s="30"/>
      <c r="AX34" s="4"/>
      <c r="AY34" s="4"/>
      <c r="AZ34" s="4"/>
      <c r="BA34" s="4"/>
      <c r="BB34" s="4"/>
      <c r="BC34" s="4"/>
      <c r="BD34" s="4"/>
      <c r="BE34" s="4"/>
      <c r="BF34" s="4"/>
      <c r="BG34" s="4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CO34" s="47">
        <v>1</v>
      </c>
      <c r="CP34" s="12"/>
      <c r="CQ34" s="80"/>
      <c r="CR34" s="80"/>
      <c r="CS34" s="80"/>
      <c r="CT34" s="80"/>
    </row>
    <row r="35" spans="1:98" ht="13.5">
      <c r="A35" s="29"/>
      <c r="B35" s="29"/>
      <c r="C35" s="29"/>
      <c r="D35" s="29"/>
      <c r="E35" s="29"/>
      <c r="F35" s="29"/>
      <c r="G35" s="29"/>
      <c r="I35" s="2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AJ35" s="30"/>
      <c r="AK35" s="30"/>
      <c r="AL35" s="30"/>
      <c r="AM35" s="30"/>
      <c r="AN35" s="30"/>
      <c r="AP35" s="30"/>
      <c r="AQ35" s="30"/>
      <c r="AW35" s="30"/>
      <c r="AX35" s="4"/>
      <c r="AY35" s="4"/>
      <c r="AZ35" s="4"/>
      <c r="BA35" s="4"/>
      <c r="BB35" s="4"/>
      <c r="BC35" s="4"/>
      <c r="BD35" s="4"/>
      <c r="BE35" s="4"/>
      <c r="BF35" s="4"/>
      <c r="BG35" s="4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CO35" s="47">
        <v>2</v>
      </c>
      <c r="CP35" s="12"/>
      <c r="CQ35" s="80"/>
      <c r="CR35" s="80"/>
      <c r="CS35" s="80"/>
      <c r="CT35" s="80"/>
    </row>
    <row r="36" spans="1:98" ht="13.5">
      <c r="A36" s="29"/>
      <c r="B36" s="29"/>
      <c r="C36" s="29"/>
      <c r="D36" s="29"/>
      <c r="E36" s="29"/>
      <c r="F36" s="29"/>
      <c r="G36" s="29"/>
      <c r="I36" s="2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AJ36" s="30"/>
      <c r="AK36" s="30"/>
      <c r="AL36" s="30"/>
      <c r="AM36" s="30"/>
      <c r="AN36" s="30"/>
      <c r="AP36" s="30"/>
      <c r="AQ36" s="30"/>
      <c r="AW36" s="30"/>
      <c r="AX36" s="4"/>
      <c r="AY36" s="4"/>
      <c r="AZ36" s="4"/>
      <c r="BA36" s="4"/>
      <c r="BB36" s="4"/>
      <c r="BC36" s="4"/>
      <c r="BD36" s="4"/>
      <c r="BE36" s="4"/>
      <c r="BF36" s="4"/>
      <c r="BG36" s="4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CO36" s="47">
        <v>3</v>
      </c>
      <c r="CP36" s="12"/>
      <c r="CQ36" s="80"/>
      <c r="CR36" s="80"/>
      <c r="CS36" s="80"/>
      <c r="CT36" s="80"/>
    </row>
    <row r="37" spans="1:98" ht="13.5">
      <c r="A37" s="29"/>
      <c r="B37" s="29"/>
      <c r="C37" s="29"/>
      <c r="D37" s="29"/>
      <c r="E37" s="29"/>
      <c r="F37" s="29"/>
      <c r="G37" s="29"/>
      <c r="I37" s="2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AJ37" s="30"/>
      <c r="AK37" s="30"/>
      <c r="AL37" s="30"/>
      <c r="AM37" s="30"/>
      <c r="AN37" s="30"/>
      <c r="AP37" s="30"/>
      <c r="AQ37" s="30"/>
      <c r="AW37" s="30"/>
      <c r="AX37" s="4"/>
      <c r="AY37" s="4"/>
      <c r="AZ37" s="4"/>
      <c r="BA37" s="4"/>
      <c r="BB37" s="4"/>
      <c r="BC37" s="4"/>
      <c r="BD37" s="4"/>
      <c r="BE37" s="4"/>
      <c r="BF37" s="4"/>
      <c r="BG37" s="4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CO37" s="47">
        <v>4</v>
      </c>
      <c r="CP37" s="12"/>
      <c r="CQ37" s="80"/>
      <c r="CR37" s="80"/>
      <c r="CS37" s="80"/>
      <c r="CT37" s="80"/>
    </row>
    <row r="38" spans="1:98" ht="13.5">
      <c r="A38" s="29"/>
      <c r="B38" s="29"/>
      <c r="C38" s="29"/>
      <c r="D38" s="29"/>
      <c r="E38" s="29"/>
      <c r="F38" s="29"/>
      <c r="G38" s="29"/>
      <c r="I38" s="2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AJ38" s="30"/>
      <c r="AK38" s="30"/>
      <c r="AL38" s="30"/>
      <c r="AM38" s="30"/>
      <c r="AN38" s="30"/>
      <c r="AP38" s="30"/>
      <c r="AQ38" s="30"/>
      <c r="AW38" s="30"/>
      <c r="AX38" s="4"/>
      <c r="AY38" s="4"/>
      <c r="AZ38" s="4"/>
      <c r="BA38" s="4"/>
      <c r="BB38" s="4"/>
      <c r="BC38" s="4"/>
      <c r="BD38" s="4"/>
      <c r="BE38" s="4"/>
      <c r="BF38" s="4"/>
      <c r="BG38" s="4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CO38" s="47">
        <v>5</v>
      </c>
      <c r="CP38" s="12"/>
      <c r="CQ38" s="80"/>
      <c r="CR38" s="80"/>
      <c r="CS38" s="80"/>
      <c r="CT38" s="80"/>
    </row>
    <row r="39" spans="1:99" ht="13.5">
      <c r="A39" s="29"/>
      <c r="B39" s="29"/>
      <c r="C39" s="29"/>
      <c r="D39" s="29"/>
      <c r="E39" s="29"/>
      <c r="F39" s="29"/>
      <c r="G39" s="29"/>
      <c r="I39" s="28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AJ39" s="30"/>
      <c r="AK39" s="30"/>
      <c r="AL39" s="30"/>
      <c r="AM39" s="30"/>
      <c r="AN39" s="30"/>
      <c r="AP39" s="30"/>
      <c r="AQ39" s="30"/>
      <c r="AW39" s="30"/>
      <c r="AX39" s="4"/>
      <c r="AY39" s="4"/>
      <c r="AZ39" s="4"/>
      <c r="BA39" s="4"/>
      <c r="BB39" s="4"/>
      <c r="BC39" s="4"/>
      <c r="BD39" s="4"/>
      <c r="BE39" s="4"/>
      <c r="BF39" s="4"/>
      <c r="BG39" s="4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CO39" s="47">
        <v>6</v>
      </c>
      <c r="CP39" s="12"/>
      <c r="CQ39" s="80"/>
      <c r="CR39" s="80"/>
      <c r="CS39" s="80"/>
      <c r="CT39" s="80"/>
      <c r="CU39" s="80"/>
    </row>
    <row r="40" spans="1:99" ht="13.5">
      <c r="A40" s="29"/>
      <c r="B40" s="29"/>
      <c r="C40" s="29"/>
      <c r="D40" s="29"/>
      <c r="E40" s="29"/>
      <c r="F40" s="29"/>
      <c r="G40" s="29"/>
      <c r="I40" s="2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AJ40" s="30"/>
      <c r="AK40" s="30"/>
      <c r="AL40" s="30"/>
      <c r="AM40" s="30"/>
      <c r="AN40" s="30"/>
      <c r="AP40" s="30"/>
      <c r="AQ40" s="30"/>
      <c r="AW40" s="30"/>
      <c r="AX40" s="4"/>
      <c r="AY40" s="4"/>
      <c r="AZ40" s="4"/>
      <c r="BA40" s="4"/>
      <c r="BB40" s="4"/>
      <c r="BC40" s="4"/>
      <c r="BD40" s="4"/>
      <c r="BE40" s="4"/>
      <c r="BF40" s="4"/>
      <c r="BG40" s="4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CO40" s="47">
        <v>7</v>
      </c>
      <c r="CP40" s="12"/>
      <c r="CQ40" s="80"/>
      <c r="CR40" s="80"/>
      <c r="CS40" s="80"/>
      <c r="CT40" s="80"/>
      <c r="CU40" s="80"/>
    </row>
    <row r="41" spans="1:99" ht="13.5">
      <c r="A41" s="29"/>
      <c r="B41" s="29"/>
      <c r="C41" s="29"/>
      <c r="D41" s="29"/>
      <c r="E41" s="29"/>
      <c r="F41" s="29"/>
      <c r="G41" s="29"/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AJ41" s="30"/>
      <c r="AK41" s="30"/>
      <c r="AL41" s="30"/>
      <c r="AM41" s="30"/>
      <c r="AN41" s="30"/>
      <c r="AP41" s="30"/>
      <c r="AQ41" s="30"/>
      <c r="AW41" s="30"/>
      <c r="AX41" s="4"/>
      <c r="AY41" s="4"/>
      <c r="AZ41" s="4"/>
      <c r="BA41" s="4"/>
      <c r="BB41" s="4"/>
      <c r="BC41" s="4"/>
      <c r="BD41" s="4"/>
      <c r="BE41" s="4"/>
      <c r="BF41" s="4"/>
      <c r="BG41" s="4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CO41" s="47">
        <v>8</v>
      </c>
      <c r="CP41" s="12"/>
      <c r="CQ41" s="80"/>
      <c r="CR41" s="80"/>
      <c r="CS41" s="80"/>
      <c r="CT41" s="80"/>
      <c r="CU41" s="80"/>
    </row>
    <row r="42" spans="1:99" ht="13.5">
      <c r="A42" s="29"/>
      <c r="B42" s="29"/>
      <c r="C42" s="29"/>
      <c r="D42" s="29"/>
      <c r="E42" s="29"/>
      <c r="F42" s="29"/>
      <c r="G42" s="29"/>
      <c r="I42" s="2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AJ42" s="30"/>
      <c r="AK42" s="30"/>
      <c r="AL42" s="30"/>
      <c r="AM42" s="30"/>
      <c r="AN42" s="30"/>
      <c r="AP42" s="30"/>
      <c r="AQ42" s="30"/>
      <c r="AW42" s="30"/>
      <c r="AX42" s="4"/>
      <c r="AY42" s="4"/>
      <c r="AZ42" s="4"/>
      <c r="BA42" s="4"/>
      <c r="BB42" s="4"/>
      <c r="BC42" s="4"/>
      <c r="BD42" s="4"/>
      <c r="BE42" s="4"/>
      <c r="BF42" s="4"/>
      <c r="BG42" s="4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CO42" s="47">
        <v>9</v>
      </c>
      <c r="CP42" s="12"/>
      <c r="CQ42" s="80"/>
      <c r="CR42" s="80"/>
      <c r="CS42" s="80"/>
      <c r="CT42" s="80"/>
      <c r="CU42" s="80"/>
    </row>
    <row r="43" spans="1:99" ht="13.5">
      <c r="A43" s="29"/>
      <c r="B43" s="29"/>
      <c r="C43" s="29"/>
      <c r="D43" s="29"/>
      <c r="E43" s="29"/>
      <c r="F43" s="29"/>
      <c r="G43" s="29"/>
      <c r="I43" s="2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AJ43" s="30"/>
      <c r="AK43" s="30"/>
      <c r="AL43" s="30"/>
      <c r="AM43" s="30"/>
      <c r="AN43" s="30"/>
      <c r="AP43" s="30"/>
      <c r="AQ43" s="30"/>
      <c r="AW43" s="30"/>
      <c r="AX43" s="4"/>
      <c r="AY43" s="4"/>
      <c r="AZ43" s="4"/>
      <c r="BA43" s="4"/>
      <c r="BB43" s="4"/>
      <c r="BC43" s="4"/>
      <c r="BD43" s="4"/>
      <c r="BE43" s="4"/>
      <c r="BF43" s="4"/>
      <c r="BG43" s="4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CO43" s="47">
        <v>10</v>
      </c>
      <c r="CP43" s="12"/>
      <c r="CQ43" s="80"/>
      <c r="CR43" s="80"/>
      <c r="CS43" s="80"/>
      <c r="CT43" s="80"/>
      <c r="CU43" s="80"/>
    </row>
    <row r="44" spans="1:99" ht="13.5">
      <c r="A44" s="29"/>
      <c r="B44" s="29"/>
      <c r="C44" s="29"/>
      <c r="D44" s="29"/>
      <c r="E44" s="29"/>
      <c r="F44" s="29"/>
      <c r="G44" s="29"/>
      <c r="I44" s="2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AJ44" s="30"/>
      <c r="AK44" s="30"/>
      <c r="AL44" s="30"/>
      <c r="AM44" s="30"/>
      <c r="AN44" s="30"/>
      <c r="AP44" s="30"/>
      <c r="AQ44" s="30"/>
      <c r="AW44" s="30"/>
      <c r="AX44" s="4"/>
      <c r="AY44" s="4"/>
      <c r="AZ44" s="4"/>
      <c r="BA44" s="4"/>
      <c r="BB44" s="4"/>
      <c r="BC44" s="4"/>
      <c r="BD44" s="4"/>
      <c r="BE44" s="4"/>
      <c r="BF44" s="4"/>
      <c r="BG44" s="4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CO44" s="47">
        <v>11</v>
      </c>
      <c r="CP44" s="12"/>
      <c r="CQ44" s="80"/>
      <c r="CR44" s="80"/>
      <c r="CS44" s="80"/>
      <c r="CT44" s="80"/>
      <c r="CU44" s="80"/>
    </row>
    <row r="45" spans="1:99" ht="13.5">
      <c r="A45" s="29"/>
      <c r="B45" s="29"/>
      <c r="C45" s="29"/>
      <c r="D45" s="29"/>
      <c r="E45" s="29"/>
      <c r="F45" s="29"/>
      <c r="G45" s="29"/>
      <c r="I45" s="2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AJ45" s="30"/>
      <c r="AK45" s="30"/>
      <c r="AL45" s="30"/>
      <c r="AM45" s="30"/>
      <c r="AN45" s="30"/>
      <c r="AP45" s="30"/>
      <c r="AQ45" s="30"/>
      <c r="AW45" s="30"/>
      <c r="AX45" s="4"/>
      <c r="AY45" s="4"/>
      <c r="AZ45" s="4"/>
      <c r="BA45" s="4"/>
      <c r="BB45" s="4"/>
      <c r="BC45" s="4"/>
      <c r="BD45" s="4"/>
      <c r="BE45" s="4"/>
      <c r="BF45" s="4"/>
      <c r="BG45" s="4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CO45" s="47">
        <v>12</v>
      </c>
      <c r="CP45" s="12"/>
      <c r="CQ45" s="80"/>
      <c r="CR45" s="80"/>
      <c r="CS45" s="80"/>
      <c r="CT45" s="80"/>
      <c r="CU45" s="80"/>
    </row>
    <row r="46" spans="1:99" ht="13.5">
      <c r="A46" s="29"/>
      <c r="E46" s="29"/>
      <c r="F46" s="29"/>
      <c r="G46" s="29"/>
      <c r="I46" s="28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AJ46" s="30"/>
      <c r="AK46" s="30"/>
      <c r="AL46" s="30"/>
      <c r="AM46" s="30"/>
      <c r="AN46" s="30"/>
      <c r="AP46" s="30"/>
      <c r="AQ46" s="30"/>
      <c r="AW46" s="30"/>
      <c r="AX46" s="4"/>
      <c r="AY46" s="4"/>
      <c r="AZ46" s="4"/>
      <c r="BA46" s="4"/>
      <c r="BB46" s="4"/>
      <c r="BC46" s="4"/>
      <c r="BD46" s="4"/>
      <c r="BE46" s="4"/>
      <c r="BF46" s="4"/>
      <c r="BG46" s="4"/>
      <c r="BJ46" s="31"/>
      <c r="BK46" s="43"/>
      <c r="BL46" s="43"/>
      <c r="BM46" s="43"/>
      <c r="BN46" s="43"/>
      <c r="BO46" s="43"/>
      <c r="BP46" s="43"/>
      <c r="BQ46" s="43"/>
      <c r="BR46" s="43"/>
      <c r="BS46" s="43"/>
      <c r="CO46" s="47">
        <v>13</v>
      </c>
      <c r="CP46" s="12"/>
      <c r="CQ46" s="80"/>
      <c r="CR46" s="80"/>
      <c r="CS46" s="80"/>
      <c r="CT46" s="80"/>
      <c r="CU46" s="80"/>
    </row>
    <row r="47" spans="1:99" ht="13.5">
      <c r="A47" s="29"/>
      <c r="E47" s="29"/>
      <c r="F47" s="29"/>
      <c r="G47" s="29"/>
      <c r="I47" s="2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AJ47" s="30"/>
      <c r="AK47" s="30"/>
      <c r="AL47" s="30"/>
      <c r="AM47" s="30"/>
      <c r="AN47" s="30"/>
      <c r="AP47" s="30"/>
      <c r="AQ47" s="30"/>
      <c r="AW47" s="30"/>
      <c r="AX47" s="4"/>
      <c r="AY47" s="4"/>
      <c r="AZ47" s="4"/>
      <c r="BA47" s="4"/>
      <c r="BB47" s="4"/>
      <c r="BC47" s="4"/>
      <c r="BD47" s="4"/>
      <c r="BE47" s="4"/>
      <c r="BF47" s="4"/>
      <c r="BG47" s="4"/>
      <c r="BJ47" s="31"/>
      <c r="BK47" s="43"/>
      <c r="BL47" s="43"/>
      <c r="BM47" s="43"/>
      <c r="BN47" s="43"/>
      <c r="BO47" s="43"/>
      <c r="BP47" s="43"/>
      <c r="BQ47" s="43"/>
      <c r="BR47" s="43"/>
      <c r="BS47" s="43"/>
      <c r="CO47" s="47">
        <v>14</v>
      </c>
      <c r="CP47" s="12"/>
      <c r="CQ47" s="80"/>
      <c r="CR47" s="80"/>
      <c r="CS47" s="80"/>
      <c r="CT47" s="80"/>
      <c r="CU47" s="80"/>
    </row>
    <row r="48" spans="1:99" ht="13.5">
      <c r="A48" s="29"/>
      <c r="E48" s="29"/>
      <c r="F48" s="29"/>
      <c r="G48" s="29"/>
      <c r="I48" s="2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AJ48" s="30"/>
      <c r="AK48" s="30"/>
      <c r="AL48" s="30"/>
      <c r="AM48" s="30"/>
      <c r="AN48" s="30"/>
      <c r="AP48" s="30"/>
      <c r="AQ48" s="30"/>
      <c r="AW48" s="30"/>
      <c r="AX48" s="4"/>
      <c r="AY48" s="4"/>
      <c r="AZ48" s="4"/>
      <c r="BA48" s="4"/>
      <c r="BB48" s="4"/>
      <c r="BC48" s="4"/>
      <c r="BD48" s="4"/>
      <c r="BE48" s="4"/>
      <c r="BF48" s="4"/>
      <c r="BG48" s="4"/>
      <c r="BJ48" s="31"/>
      <c r="BK48" s="43"/>
      <c r="BL48" s="43"/>
      <c r="BM48" s="43"/>
      <c r="BN48" s="43"/>
      <c r="BO48" s="43"/>
      <c r="BP48" s="43"/>
      <c r="BQ48" s="43"/>
      <c r="BR48" s="43"/>
      <c r="BS48" s="43"/>
      <c r="CO48" s="47">
        <v>15</v>
      </c>
      <c r="CP48" s="12"/>
      <c r="CQ48" s="80"/>
      <c r="CR48" s="80"/>
      <c r="CS48" s="80"/>
      <c r="CT48" s="80"/>
      <c r="CU48" s="80"/>
    </row>
    <row r="49" spans="1:99" ht="13.5">
      <c r="A49" s="29"/>
      <c r="E49" s="29"/>
      <c r="F49" s="29"/>
      <c r="G49" s="29"/>
      <c r="I49" s="2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AJ49" s="30"/>
      <c r="AK49" s="30"/>
      <c r="AL49" s="30"/>
      <c r="AM49" s="30"/>
      <c r="AN49" s="30"/>
      <c r="AP49" s="30"/>
      <c r="AQ49" s="30"/>
      <c r="AW49" s="30"/>
      <c r="AX49" s="4"/>
      <c r="AY49" s="4"/>
      <c r="AZ49" s="4"/>
      <c r="BA49" s="4"/>
      <c r="BB49" s="4"/>
      <c r="BC49" s="4"/>
      <c r="BD49" s="4"/>
      <c r="BE49" s="4"/>
      <c r="BF49" s="4"/>
      <c r="BG49" s="4"/>
      <c r="BJ49" s="31"/>
      <c r="BK49" s="43"/>
      <c r="BL49" s="43"/>
      <c r="BM49" s="43"/>
      <c r="BN49" s="43"/>
      <c r="BO49" s="43"/>
      <c r="BP49" s="43"/>
      <c r="BQ49" s="43"/>
      <c r="BR49" s="43"/>
      <c r="BS49" s="43"/>
      <c r="CO49" s="47">
        <v>16</v>
      </c>
      <c r="CP49" s="12"/>
      <c r="CQ49" s="80"/>
      <c r="CR49" s="80"/>
      <c r="CS49" s="80"/>
      <c r="CT49" s="80"/>
      <c r="CU49" s="80"/>
    </row>
    <row r="50" spans="1:99" ht="13.5">
      <c r="A50" s="29"/>
      <c r="E50" s="29"/>
      <c r="F50" s="29"/>
      <c r="G50" s="29"/>
      <c r="I50" s="28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J50" s="30"/>
      <c r="AK50" s="30"/>
      <c r="AL50" s="30"/>
      <c r="AM50" s="30"/>
      <c r="AN50" s="30"/>
      <c r="AP50" s="30"/>
      <c r="AQ50" s="30"/>
      <c r="AW50" s="30"/>
      <c r="AX50" s="4"/>
      <c r="AY50" s="4"/>
      <c r="AZ50" s="4"/>
      <c r="BA50" s="4"/>
      <c r="BB50" s="4"/>
      <c r="BC50" s="4"/>
      <c r="BD50" s="4"/>
      <c r="BE50" s="4"/>
      <c r="BF50" s="4"/>
      <c r="BG50" s="4"/>
      <c r="BJ50" s="31"/>
      <c r="BK50" s="43"/>
      <c r="BL50" s="43"/>
      <c r="BM50" s="43"/>
      <c r="BN50" s="43"/>
      <c r="BO50" s="43"/>
      <c r="BP50" s="43"/>
      <c r="BQ50" s="43"/>
      <c r="BR50" s="43"/>
      <c r="BS50" s="43"/>
      <c r="CO50" s="47">
        <v>17</v>
      </c>
      <c r="CP50" s="12"/>
      <c r="CQ50" s="80"/>
      <c r="CR50" s="80"/>
      <c r="CS50" s="80"/>
      <c r="CT50" s="80"/>
      <c r="CU50" s="80"/>
    </row>
    <row r="51" spans="1:99" ht="13.5">
      <c r="A51" s="29"/>
      <c r="E51" s="29"/>
      <c r="F51" s="29"/>
      <c r="G51" s="29"/>
      <c r="I51" s="2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J51" s="30"/>
      <c r="AK51" s="30"/>
      <c r="AL51" s="30"/>
      <c r="AM51" s="30"/>
      <c r="AN51" s="30"/>
      <c r="AP51" s="30"/>
      <c r="AQ51" s="30"/>
      <c r="AW51" s="30"/>
      <c r="AX51" s="4"/>
      <c r="AY51" s="4"/>
      <c r="AZ51" s="4"/>
      <c r="BA51" s="4"/>
      <c r="BB51" s="4"/>
      <c r="BC51" s="4"/>
      <c r="BD51" s="4"/>
      <c r="BE51" s="4"/>
      <c r="BF51" s="4"/>
      <c r="BG51" s="4"/>
      <c r="BJ51" s="31"/>
      <c r="BK51" s="43"/>
      <c r="BL51" s="43"/>
      <c r="BM51" s="43"/>
      <c r="BN51" s="43"/>
      <c r="BO51" s="43"/>
      <c r="BP51" s="43"/>
      <c r="BQ51" s="43"/>
      <c r="BR51" s="43"/>
      <c r="BS51" s="43"/>
      <c r="CO51" s="47">
        <v>18</v>
      </c>
      <c r="CP51" s="12"/>
      <c r="CQ51" s="80"/>
      <c r="CR51" s="80"/>
      <c r="CS51" s="80"/>
      <c r="CT51" s="80"/>
      <c r="CU51" s="80"/>
    </row>
    <row r="52" spans="1:99" ht="13.5">
      <c r="A52" s="29"/>
      <c r="E52" s="29"/>
      <c r="F52" s="29"/>
      <c r="G52" s="29"/>
      <c r="I52" s="28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AJ52" s="30"/>
      <c r="AK52" s="30"/>
      <c r="AL52" s="30"/>
      <c r="AM52" s="30"/>
      <c r="AN52" s="30"/>
      <c r="AP52" s="30"/>
      <c r="AQ52" s="30"/>
      <c r="AW52" s="30"/>
      <c r="AX52" s="4"/>
      <c r="AY52" s="4"/>
      <c r="AZ52" s="4"/>
      <c r="BA52" s="4"/>
      <c r="BB52" s="4"/>
      <c r="BC52" s="4"/>
      <c r="BD52" s="4"/>
      <c r="BE52" s="4"/>
      <c r="BF52" s="4"/>
      <c r="BG52" s="4"/>
      <c r="BJ52" s="31"/>
      <c r="BK52" s="43"/>
      <c r="BL52" s="43"/>
      <c r="BM52" s="43"/>
      <c r="BN52" s="43"/>
      <c r="BO52" s="43"/>
      <c r="BP52" s="43"/>
      <c r="BQ52" s="43"/>
      <c r="BR52" s="43"/>
      <c r="BS52" s="43"/>
      <c r="CO52" s="47">
        <v>19</v>
      </c>
      <c r="CP52" s="12"/>
      <c r="CQ52" s="80"/>
      <c r="CR52" s="80"/>
      <c r="CS52" s="80"/>
      <c r="CT52" s="80"/>
      <c r="CU52" s="80"/>
    </row>
    <row r="53" spans="1:99" ht="13.5">
      <c r="A53" s="29"/>
      <c r="E53" s="29"/>
      <c r="F53" s="29"/>
      <c r="G53" s="29"/>
      <c r="I53" s="28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AJ53" s="30"/>
      <c r="AK53" s="30"/>
      <c r="AL53" s="30"/>
      <c r="AM53" s="30"/>
      <c r="AN53" s="30"/>
      <c r="AP53" s="30"/>
      <c r="AQ53" s="30"/>
      <c r="AW53" s="30"/>
      <c r="AX53" s="4"/>
      <c r="AY53" s="4"/>
      <c r="AZ53" s="4"/>
      <c r="BA53" s="4"/>
      <c r="BB53" s="4"/>
      <c r="BC53" s="4"/>
      <c r="BD53" s="4"/>
      <c r="BE53" s="4"/>
      <c r="BF53" s="4"/>
      <c r="BG53" s="4"/>
      <c r="BJ53" s="31"/>
      <c r="BK53" s="43"/>
      <c r="BL53" s="43"/>
      <c r="BM53" s="43"/>
      <c r="BN53" s="43"/>
      <c r="BO53" s="43"/>
      <c r="BP53" s="43"/>
      <c r="BQ53" s="43"/>
      <c r="BR53" s="43"/>
      <c r="BS53" s="43"/>
      <c r="CO53" s="47">
        <v>20</v>
      </c>
      <c r="CP53" s="12"/>
      <c r="CQ53" s="80"/>
      <c r="CR53" s="80"/>
      <c r="CS53" s="80"/>
      <c r="CT53" s="80"/>
      <c r="CU53" s="80"/>
    </row>
    <row r="54" spans="1:99" ht="13.5">
      <c r="A54" s="29"/>
      <c r="E54" s="29"/>
      <c r="F54" s="29"/>
      <c r="G54" s="29"/>
      <c r="I54" s="28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AJ54" s="30"/>
      <c r="AK54" s="30"/>
      <c r="AL54" s="30"/>
      <c r="AM54" s="30"/>
      <c r="AN54" s="30"/>
      <c r="AP54" s="30"/>
      <c r="AQ54" s="30"/>
      <c r="AW54" s="30"/>
      <c r="AX54" s="4"/>
      <c r="AY54" s="4"/>
      <c r="AZ54" s="4"/>
      <c r="BA54" s="4"/>
      <c r="BB54" s="4"/>
      <c r="BC54" s="4"/>
      <c r="BD54" s="4"/>
      <c r="BE54" s="4"/>
      <c r="BF54" s="4"/>
      <c r="BG54" s="4"/>
      <c r="BJ54" s="31"/>
      <c r="BK54" s="43"/>
      <c r="BL54" s="43"/>
      <c r="BM54" s="43"/>
      <c r="BN54" s="43"/>
      <c r="BO54" s="43"/>
      <c r="BP54" s="43"/>
      <c r="BQ54" s="43"/>
      <c r="BR54" s="43"/>
      <c r="BS54" s="43"/>
      <c r="CO54" s="47">
        <v>21</v>
      </c>
      <c r="CP54" s="12"/>
      <c r="CQ54" s="80"/>
      <c r="CR54" s="80"/>
      <c r="CS54" s="80"/>
      <c r="CT54" s="80"/>
      <c r="CU54" s="80"/>
    </row>
    <row r="55" spans="1:99" ht="13.5">
      <c r="A55" s="29"/>
      <c r="E55" s="29"/>
      <c r="F55" s="29"/>
      <c r="G55" s="29"/>
      <c r="I55" s="2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J55" s="30"/>
      <c r="AK55" s="30"/>
      <c r="AL55" s="30"/>
      <c r="AM55" s="30"/>
      <c r="AN55" s="30"/>
      <c r="AP55" s="30"/>
      <c r="AQ55" s="30"/>
      <c r="AW55" s="30"/>
      <c r="AX55" s="4"/>
      <c r="AY55" s="4"/>
      <c r="AZ55" s="4"/>
      <c r="BA55" s="4"/>
      <c r="BB55" s="4"/>
      <c r="BC55" s="4"/>
      <c r="BD55" s="4"/>
      <c r="BE55" s="4"/>
      <c r="BF55" s="4"/>
      <c r="BG55" s="4"/>
      <c r="BJ55" s="31"/>
      <c r="BK55" s="43"/>
      <c r="BL55" s="43"/>
      <c r="BM55" s="43"/>
      <c r="BN55" s="43"/>
      <c r="BO55" s="43"/>
      <c r="BP55" s="43"/>
      <c r="BQ55" s="43"/>
      <c r="BR55" s="43"/>
      <c r="BS55" s="43"/>
      <c r="CO55" s="47">
        <v>22</v>
      </c>
      <c r="CP55" s="12"/>
      <c r="CQ55" s="80"/>
      <c r="CR55" s="80"/>
      <c r="CS55" s="80"/>
      <c r="CT55" s="80"/>
      <c r="CU55" s="80"/>
    </row>
    <row r="56" spans="1:99" ht="13.5">
      <c r="A56" s="29"/>
      <c r="E56" s="29"/>
      <c r="F56" s="29"/>
      <c r="G56" s="29"/>
      <c r="I56" s="2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J56" s="30"/>
      <c r="AK56" s="30"/>
      <c r="AL56" s="30"/>
      <c r="AM56" s="30"/>
      <c r="AN56" s="30"/>
      <c r="AP56" s="30"/>
      <c r="AQ56" s="30"/>
      <c r="AW56" s="30"/>
      <c r="AX56" s="4"/>
      <c r="AY56" s="4"/>
      <c r="AZ56" s="4"/>
      <c r="BA56" s="4"/>
      <c r="BB56" s="4"/>
      <c r="BC56" s="4"/>
      <c r="BD56" s="4"/>
      <c r="BE56" s="4"/>
      <c r="BF56" s="4"/>
      <c r="BG56" s="4"/>
      <c r="BJ56" s="31"/>
      <c r="BK56" s="43"/>
      <c r="BL56" s="43"/>
      <c r="BM56" s="43"/>
      <c r="BN56" s="43"/>
      <c r="BO56" s="43"/>
      <c r="BP56" s="43"/>
      <c r="BQ56" s="43"/>
      <c r="BR56" s="43"/>
      <c r="BS56" s="43"/>
      <c r="CO56" s="47">
        <v>23</v>
      </c>
      <c r="CP56" s="12"/>
      <c r="CQ56" s="80"/>
      <c r="CR56" s="80"/>
      <c r="CS56" s="80"/>
      <c r="CT56" s="80"/>
      <c r="CU56" s="80"/>
    </row>
    <row r="57" spans="93:99" ht="13.5">
      <c r="CO57" s="47">
        <v>24</v>
      </c>
      <c r="CP57" s="12"/>
      <c r="CQ57" s="80"/>
      <c r="CR57" s="80"/>
      <c r="CS57" s="80"/>
      <c r="CT57" s="80"/>
      <c r="CU57" s="80"/>
    </row>
    <row r="58" spans="93:99" ht="13.5">
      <c r="CO58" s="47">
        <v>25</v>
      </c>
      <c r="CP58" s="12"/>
      <c r="CQ58" s="80"/>
      <c r="CR58" s="80"/>
      <c r="CS58" s="80"/>
      <c r="CT58" s="80"/>
      <c r="CU58" s="80"/>
    </row>
    <row r="59" spans="93:99" ht="13.5">
      <c r="CO59" s="47">
        <v>26</v>
      </c>
      <c r="CP59" s="12"/>
      <c r="CQ59" s="80"/>
      <c r="CR59" s="80"/>
      <c r="CS59" s="80"/>
      <c r="CT59" s="80"/>
      <c r="CU59" s="80"/>
    </row>
    <row r="60" spans="93:99" ht="13.5">
      <c r="CO60" s="47">
        <v>27</v>
      </c>
      <c r="CP60" s="12"/>
      <c r="CQ60" s="80"/>
      <c r="CR60" s="80"/>
      <c r="CS60" s="80"/>
      <c r="CT60" s="80"/>
      <c r="CU60" s="80"/>
    </row>
    <row r="61" spans="93:99" ht="13.5">
      <c r="CO61" s="47">
        <v>28</v>
      </c>
      <c r="CP61" s="12"/>
      <c r="CQ61" s="80"/>
      <c r="CR61" s="80"/>
      <c r="CS61" s="80"/>
      <c r="CT61" s="80"/>
      <c r="CU61" s="80"/>
    </row>
    <row r="62" spans="93:99" ht="13.5">
      <c r="CO62" s="47">
        <v>29</v>
      </c>
      <c r="CP62" s="12"/>
      <c r="CQ62" s="80"/>
      <c r="CR62" s="80"/>
      <c r="CS62" s="80"/>
      <c r="CT62" s="80"/>
      <c r="CU62" s="80"/>
    </row>
    <row r="63" spans="93:99" ht="13.5">
      <c r="CO63" s="47">
        <v>30</v>
      </c>
      <c r="CP63" s="12"/>
      <c r="CQ63" s="80"/>
      <c r="CR63" s="80"/>
      <c r="CS63" s="80"/>
      <c r="CT63" s="80"/>
      <c r="CU63" s="80"/>
    </row>
    <row r="64" spans="93:99" ht="13.5">
      <c r="CO64" s="47">
        <v>31</v>
      </c>
      <c r="CP64" s="12"/>
      <c r="CQ64" s="80"/>
      <c r="CR64" s="80"/>
      <c r="CS64" s="80"/>
      <c r="CT64" s="80"/>
      <c r="CU64" s="80"/>
    </row>
    <row r="65" spans="93:99" ht="13.5">
      <c r="CO65" s="47">
        <v>32</v>
      </c>
      <c r="CP65" s="12"/>
      <c r="CQ65" s="80"/>
      <c r="CR65" s="80"/>
      <c r="CS65" s="80"/>
      <c r="CT65" s="80"/>
      <c r="CU65" s="80"/>
    </row>
    <row r="66" spans="93:99" ht="13.5">
      <c r="CO66" s="47">
        <v>33</v>
      </c>
      <c r="CP66" s="12"/>
      <c r="CQ66" s="80"/>
      <c r="CR66" s="80"/>
      <c r="CS66" s="80"/>
      <c r="CT66" s="80"/>
      <c r="CU66" s="80"/>
    </row>
    <row r="67" spans="93:99" ht="13.5">
      <c r="CO67" s="47">
        <v>34</v>
      </c>
      <c r="CP67" s="12"/>
      <c r="CQ67" s="80"/>
      <c r="CR67" s="80"/>
      <c r="CS67" s="80"/>
      <c r="CT67" s="80"/>
      <c r="CU67" s="80"/>
    </row>
    <row r="68" spans="93:99" ht="13.5">
      <c r="CO68" s="47">
        <v>35</v>
      </c>
      <c r="CP68" s="12"/>
      <c r="CQ68" s="80"/>
      <c r="CR68" s="80"/>
      <c r="CS68" s="80"/>
      <c r="CT68" s="80"/>
      <c r="CU68" s="80"/>
    </row>
    <row r="69" spans="93:99" ht="13.5">
      <c r="CO69" s="47">
        <v>36</v>
      </c>
      <c r="CP69" s="12"/>
      <c r="CQ69" s="80"/>
      <c r="CR69" s="80"/>
      <c r="CS69" s="80"/>
      <c r="CT69" s="80"/>
      <c r="CU69" s="80"/>
    </row>
    <row r="70" spans="93:99" ht="13.5">
      <c r="CO70" s="47">
        <v>37</v>
      </c>
      <c r="CP70" s="12"/>
      <c r="CQ70" s="80"/>
      <c r="CR70" s="80"/>
      <c r="CS70" s="80"/>
      <c r="CT70" s="80"/>
      <c r="CU70" s="80"/>
    </row>
    <row r="71" spans="93:99" ht="13.5">
      <c r="CO71" s="47">
        <v>38</v>
      </c>
      <c r="CP71" s="12"/>
      <c r="CQ71" s="80"/>
      <c r="CR71" s="80"/>
      <c r="CS71" s="80"/>
      <c r="CT71" s="80"/>
      <c r="CU71" s="80"/>
    </row>
    <row r="72" spans="93:99" ht="13.5">
      <c r="CO72" s="47">
        <v>39</v>
      </c>
      <c r="CP72" s="12"/>
      <c r="CQ72" s="80"/>
      <c r="CR72" s="80"/>
      <c r="CS72" s="80"/>
      <c r="CT72" s="80"/>
      <c r="CU72" s="80"/>
    </row>
    <row r="73" spans="93:99" ht="13.5">
      <c r="CO73" s="47">
        <v>40</v>
      </c>
      <c r="CP73" s="12"/>
      <c r="CQ73" s="80"/>
      <c r="CR73" s="80"/>
      <c r="CS73" s="80"/>
      <c r="CT73" s="80"/>
      <c r="CU73" s="80"/>
    </row>
    <row r="74" spans="93:99" ht="13.5">
      <c r="CO74" s="47">
        <v>41</v>
      </c>
      <c r="CP74" s="12"/>
      <c r="CQ74" s="80"/>
      <c r="CR74" s="80"/>
      <c r="CS74" s="80"/>
      <c r="CT74" s="80"/>
      <c r="CU74" s="80"/>
    </row>
    <row r="75" spans="93:99" ht="13.5">
      <c r="CO75" s="47">
        <v>42</v>
      </c>
      <c r="CP75" s="12"/>
      <c r="CQ75" s="80"/>
      <c r="CR75" s="80"/>
      <c r="CS75" s="80"/>
      <c r="CT75" s="80"/>
      <c r="CU75" s="80"/>
    </row>
    <row r="76" spans="93:99" ht="13.5">
      <c r="CO76" s="47">
        <v>43</v>
      </c>
      <c r="CP76" s="12"/>
      <c r="CQ76" s="80"/>
      <c r="CR76" s="80"/>
      <c r="CS76" s="80"/>
      <c r="CT76" s="80"/>
      <c r="CU76" s="80"/>
    </row>
    <row r="77" spans="93:99" ht="13.5">
      <c r="CO77" s="47">
        <v>44</v>
      </c>
      <c r="CP77" s="12"/>
      <c r="CQ77" s="80"/>
      <c r="CR77" s="80"/>
      <c r="CS77" s="80"/>
      <c r="CT77" s="80"/>
      <c r="CU77" s="80"/>
    </row>
    <row r="78" spans="93:99" ht="13.5">
      <c r="CO78" s="47">
        <v>45</v>
      </c>
      <c r="CP78" s="12"/>
      <c r="CQ78" s="80"/>
      <c r="CR78" s="80"/>
      <c r="CS78" s="80"/>
      <c r="CT78" s="80"/>
      <c r="CU78" s="80"/>
    </row>
    <row r="79" spans="93:99" ht="13.5">
      <c r="CO79" s="47">
        <v>46</v>
      </c>
      <c r="CP79" s="12"/>
      <c r="CQ79" s="80"/>
      <c r="CR79" s="80"/>
      <c r="CS79" s="80"/>
      <c r="CT79" s="80"/>
      <c r="CU79" s="80"/>
    </row>
    <row r="80" spans="93:99" ht="13.5">
      <c r="CO80" s="47">
        <v>47</v>
      </c>
      <c r="CP80" s="12"/>
      <c r="CQ80" s="80"/>
      <c r="CR80" s="80"/>
      <c r="CS80" s="80"/>
      <c r="CT80" s="80"/>
      <c r="CU80" s="80"/>
    </row>
    <row r="81" spans="93:99" ht="13.5">
      <c r="CO81" s="47">
        <v>48</v>
      </c>
      <c r="CP81" s="12"/>
      <c r="CQ81" s="80"/>
      <c r="CR81" s="80"/>
      <c r="CS81" s="80"/>
      <c r="CT81" s="80"/>
      <c r="CU81" s="80"/>
    </row>
    <row r="82" spans="93:99" ht="13.5">
      <c r="CO82" s="47">
        <v>49</v>
      </c>
      <c r="CP82" s="12"/>
      <c r="CQ82" s="14"/>
      <c r="CR82" s="29"/>
      <c r="CS82" s="80"/>
      <c r="CT82" s="80"/>
      <c r="CU82" s="80"/>
    </row>
    <row r="83" spans="93:99" ht="13.5">
      <c r="CO83" s="47">
        <v>50</v>
      </c>
      <c r="CP83" s="12"/>
      <c r="CQ83" s="14"/>
      <c r="CR83" s="29"/>
      <c r="CS83" s="80"/>
      <c r="CT83" s="80"/>
      <c r="CU83" s="80"/>
    </row>
    <row r="84" spans="93:99" ht="13.5">
      <c r="CO84" s="47">
        <v>51</v>
      </c>
      <c r="CP84" s="12"/>
      <c r="CQ84" s="14"/>
      <c r="CR84" s="29"/>
      <c r="CS84" s="80"/>
      <c r="CT84" s="80"/>
      <c r="CU84" s="80"/>
    </row>
    <row r="85" spans="93:99" ht="13.5">
      <c r="CO85" s="47">
        <v>52</v>
      </c>
      <c r="CP85" s="12"/>
      <c r="CQ85" s="14"/>
      <c r="CR85" s="29"/>
      <c r="CS85" s="80"/>
      <c r="CT85" s="80"/>
      <c r="CU85" s="80"/>
    </row>
    <row r="86" spans="93:99" ht="13.5">
      <c r="CO86" s="47">
        <v>53</v>
      </c>
      <c r="CP86" s="12"/>
      <c r="CQ86" s="14"/>
      <c r="CR86" s="29"/>
      <c r="CS86" s="80"/>
      <c r="CT86" s="80"/>
      <c r="CU86" s="80"/>
    </row>
    <row r="87" spans="93:99" ht="13.5">
      <c r="CO87" s="47">
        <v>54</v>
      </c>
      <c r="CP87" s="12"/>
      <c r="CQ87" s="14"/>
      <c r="CR87" s="29"/>
      <c r="CS87" s="80"/>
      <c r="CT87" s="80"/>
      <c r="CU87" s="80"/>
    </row>
    <row r="88" spans="93:99" ht="13.5">
      <c r="CO88" s="47">
        <v>55</v>
      </c>
      <c r="CP88" s="12"/>
      <c r="CQ88" s="14"/>
      <c r="CR88" s="29"/>
      <c r="CS88" s="80"/>
      <c r="CT88" s="80"/>
      <c r="CU88" s="80"/>
    </row>
    <row r="89" spans="93:99" ht="13.5">
      <c r="CO89" s="47">
        <v>56</v>
      </c>
      <c r="CP89" s="12"/>
      <c r="CQ89" s="14"/>
      <c r="CR89" s="29"/>
      <c r="CS89" s="80"/>
      <c r="CT89" s="80"/>
      <c r="CU89" s="80"/>
    </row>
    <row r="90" spans="93:99" ht="13.5">
      <c r="CO90" s="47">
        <v>57</v>
      </c>
      <c r="CP90" s="12"/>
      <c r="CQ90" s="14"/>
      <c r="CR90" s="29"/>
      <c r="CS90" s="80"/>
      <c r="CT90" s="80"/>
      <c r="CU90" s="80"/>
    </row>
    <row r="91" spans="93:99" ht="13.5">
      <c r="CO91" s="47">
        <v>58</v>
      </c>
      <c r="CP91" s="12"/>
      <c r="CQ91" s="14"/>
      <c r="CR91" s="29"/>
      <c r="CS91" s="80"/>
      <c r="CT91" s="80"/>
      <c r="CU91" s="80"/>
    </row>
    <row r="92" spans="93:99" ht="13.5">
      <c r="CO92" s="47">
        <v>59</v>
      </c>
      <c r="CP92" s="12"/>
      <c r="CQ92" s="14"/>
      <c r="CR92" s="29"/>
      <c r="CS92" s="80"/>
      <c r="CT92" s="80"/>
      <c r="CU92" s="80"/>
    </row>
    <row r="93" spans="93:99" ht="13.5">
      <c r="CO93" s="47">
        <v>60</v>
      </c>
      <c r="CP93" s="12"/>
      <c r="CQ93" s="14"/>
      <c r="CR93" s="29"/>
      <c r="CS93" s="80"/>
      <c r="CT93" s="80"/>
      <c r="CU93" s="80"/>
    </row>
    <row r="94" spans="93:99" ht="13.5">
      <c r="CO94" s="47">
        <v>61</v>
      </c>
      <c r="CP94" s="12"/>
      <c r="CQ94" s="14"/>
      <c r="CR94" s="29"/>
      <c r="CS94" s="80"/>
      <c r="CT94" s="80"/>
      <c r="CU94" s="80"/>
    </row>
    <row r="95" spans="93:99" ht="13.5">
      <c r="CO95" s="47">
        <v>62</v>
      </c>
      <c r="CP95" s="12"/>
      <c r="CQ95" s="14"/>
      <c r="CR95" s="29"/>
      <c r="CS95" s="80"/>
      <c r="CT95" s="80"/>
      <c r="CU95" s="80"/>
    </row>
    <row r="96" spans="93:99" ht="13.5">
      <c r="CO96" s="47">
        <v>63</v>
      </c>
      <c r="CP96" s="12"/>
      <c r="CQ96" s="14"/>
      <c r="CR96" s="29"/>
      <c r="CS96" s="80"/>
      <c r="CT96" s="80"/>
      <c r="CU96" s="80"/>
    </row>
    <row r="97" spans="93:99" ht="13.5">
      <c r="CO97" s="47">
        <v>64</v>
      </c>
      <c r="CP97" s="12"/>
      <c r="CQ97" s="14"/>
      <c r="CR97" s="29"/>
      <c r="CS97" s="80"/>
      <c r="CT97" s="80"/>
      <c r="CU97" s="80"/>
    </row>
    <row r="98" spans="93:99" ht="13.5">
      <c r="CO98" s="47">
        <v>65</v>
      </c>
      <c r="CP98" s="12"/>
      <c r="CQ98" s="14"/>
      <c r="CR98" s="29"/>
      <c r="CS98" s="80"/>
      <c r="CT98" s="80"/>
      <c r="CU98" s="80"/>
    </row>
    <row r="99" spans="93:99" ht="13.5">
      <c r="CO99" s="47">
        <v>66</v>
      </c>
      <c r="CP99" s="12"/>
      <c r="CQ99" s="14"/>
      <c r="CR99" s="29"/>
      <c r="CS99" s="80"/>
      <c r="CT99" s="80"/>
      <c r="CU99" s="80"/>
    </row>
    <row r="100" spans="93:99" ht="13.5">
      <c r="CO100" s="47">
        <v>67</v>
      </c>
      <c r="CP100" s="12"/>
      <c r="CQ100" s="14"/>
      <c r="CR100" s="29"/>
      <c r="CS100" s="80"/>
      <c r="CT100" s="80"/>
      <c r="CU100" s="80"/>
    </row>
    <row r="101" spans="93:99" ht="13.5">
      <c r="CO101" s="47">
        <v>68</v>
      </c>
      <c r="CP101" s="12"/>
      <c r="CQ101" s="14"/>
      <c r="CR101" s="29"/>
      <c r="CS101" s="80"/>
      <c r="CT101" s="80"/>
      <c r="CU101" s="80"/>
    </row>
    <row r="102" spans="93:99" ht="13.5">
      <c r="CO102" s="47">
        <v>69</v>
      </c>
      <c r="CP102" s="12"/>
      <c r="CQ102" s="14"/>
      <c r="CR102" s="29"/>
      <c r="CS102" s="80"/>
      <c r="CT102" s="80"/>
      <c r="CU102" s="80"/>
    </row>
    <row r="103" spans="93:99" ht="13.5">
      <c r="CO103" s="47">
        <v>70</v>
      </c>
      <c r="CP103" s="12"/>
      <c r="CQ103" s="14"/>
      <c r="CR103" s="29"/>
      <c r="CS103" s="80"/>
      <c r="CT103" s="80"/>
      <c r="CU103" s="80"/>
    </row>
    <row r="104" spans="93:99" ht="13.5">
      <c r="CO104" s="47">
        <v>71</v>
      </c>
      <c r="CP104" s="12"/>
      <c r="CQ104" s="14"/>
      <c r="CR104" s="29"/>
      <c r="CS104" s="80"/>
      <c r="CT104" s="80"/>
      <c r="CU104" s="80"/>
    </row>
    <row r="105" spans="93:99" ht="13.5">
      <c r="CO105" s="47">
        <v>72</v>
      </c>
      <c r="CP105" s="12"/>
      <c r="CQ105" s="14"/>
      <c r="CR105" s="29"/>
      <c r="CS105" s="80"/>
      <c r="CT105" s="80"/>
      <c r="CU105" s="80"/>
    </row>
    <row r="106" spans="93:99" ht="13.5">
      <c r="CO106" s="47">
        <v>73</v>
      </c>
      <c r="CP106" s="12"/>
      <c r="CQ106" s="14"/>
      <c r="CR106" s="29"/>
      <c r="CS106" s="80"/>
      <c r="CT106" s="80"/>
      <c r="CU106" s="80"/>
    </row>
    <row r="107" spans="93:99" ht="13.5">
      <c r="CO107" s="47">
        <v>74</v>
      </c>
      <c r="CP107" s="12"/>
      <c r="CQ107" s="14"/>
      <c r="CR107" s="29"/>
      <c r="CS107" s="80"/>
      <c r="CT107" s="80"/>
      <c r="CU107" s="80"/>
    </row>
    <row r="108" spans="93:99" ht="13.5">
      <c r="CO108" s="47">
        <v>75</v>
      </c>
      <c r="CP108" s="12"/>
      <c r="CQ108" s="14"/>
      <c r="CR108" s="29"/>
      <c r="CS108" s="80"/>
      <c r="CT108" s="80"/>
      <c r="CU108" s="80"/>
    </row>
    <row r="109" spans="93:99" ht="13.5">
      <c r="CO109" s="47">
        <v>76</v>
      </c>
      <c r="CP109" s="12"/>
      <c r="CQ109" s="14"/>
      <c r="CR109" s="29"/>
      <c r="CS109" s="80"/>
      <c r="CT109" s="80"/>
      <c r="CU109" s="80"/>
    </row>
    <row r="110" spans="93:99" ht="13.5">
      <c r="CO110" s="47">
        <v>77</v>
      </c>
      <c r="CP110" s="12"/>
      <c r="CQ110" s="14"/>
      <c r="CR110" s="29"/>
      <c r="CS110" s="80"/>
      <c r="CT110" s="80"/>
      <c r="CU110" s="80"/>
    </row>
    <row r="111" spans="93:99" ht="13.5">
      <c r="CO111" s="47">
        <v>78</v>
      </c>
      <c r="CP111" s="12"/>
      <c r="CQ111" s="14"/>
      <c r="CR111" s="29"/>
      <c r="CS111" s="80"/>
      <c r="CT111" s="80"/>
      <c r="CU111" s="80"/>
    </row>
    <row r="112" spans="93:99" ht="13.5">
      <c r="CO112" s="47">
        <v>79</v>
      </c>
      <c r="CP112" s="12"/>
      <c r="CQ112" s="14"/>
      <c r="CR112" s="29"/>
      <c r="CS112" s="80"/>
      <c r="CT112" s="80"/>
      <c r="CU112" s="80"/>
    </row>
    <row r="113" spans="93:99" ht="13.5">
      <c r="CO113" s="47">
        <v>80</v>
      </c>
      <c r="CP113" s="12"/>
      <c r="CQ113" s="14"/>
      <c r="CR113" s="29"/>
      <c r="CS113" s="80"/>
      <c r="CT113" s="80"/>
      <c r="CU113" s="80"/>
    </row>
    <row r="114" spans="93:99" ht="13.5">
      <c r="CO114" s="47">
        <v>81</v>
      </c>
      <c r="CP114" s="12"/>
      <c r="CQ114" s="14"/>
      <c r="CR114" s="29"/>
      <c r="CS114" s="80"/>
      <c r="CT114" s="80"/>
      <c r="CU114" s="80"/>
    </row>
    <row r="115" spans="93:99" ht="13.5">
      <c r="CO115" s="47">
        <v>82</v>
      </c>
      <c r="CP115" s="12"/>
      <c r="CQ115" s="14"/>
      <c r="CR115" s="29"/>
      <c r="CS115" s="80"/>
      <c r="CT115" s="80"/>
      <c r="CU115" s="80"/>
    </row>
    <row r="116" spans="93:99" ht="13.5">
      <c r="CO116" s="47">
        <v>83</v>
      </c>
      <c r="CP116" s="12"/>
      <c r="CQ116" s="14"/>
      <c r="CR116" s="29"/>
      <c r="CS116" s="80"/>
      <c r="CT116" s="80"/>
      <c r="CU116" s="80"/>
    </row>
    <row r="117" spans="93:99" ht="13.5">
      <c r="CO117" s="47">
        <v>84</v>
      </c>
      <c r="CP117" s="12"/>
      <c r="CQ117" s="14"/>
      <c r="CR117" s="29"/>
      <c r="CS117" s="80"/>
      <c r="CT117" s="80"/>
      <c r="CU117" s="80"/>
    </row>
    <row r="118" spans="93:99" ht="13.5">
      <c r="CO118" s="47">
        <v>85</v>
      </c>
      <c r="CP118" s="12"/>
      <c r="CQ118" s="14"/>
      <c r="CR118" s="29"/>
      <c r="CS118" s="80"/>
      <c r="CT118" s="80"/>
      <c r="CU118" s="80"/>
    </row>
    <row r="119" spans="93:99" ht="13.5">
      <c r="CO119" s="47">
        <v>86</v>
      </c>
      <c r="CP119" s="12"/>
      <c r="CQ119" s="14"/>
      <c r="CR119" s="29"/>
      <c r="CS119" s="80"/>
      <c r="CT119" s="80"/>
      <c r="CU119" s="80"/>
    </row>
    <row r="120" spans="93:99" ht="13.5">
      <c r="CO120" s="47">
        <v>87</v>
      </c>
      <c r="CP120" s="12"/>
      <c r="CQ120" s="14"/>
      <c r="CR120" s="29"/>
      <c r="CS120" s="80"/>
      <c r="CT120" s="80"/>
      <c r="CU120" s="80"/>
    </row>
    <row r="121" spans="93:99" ht="13.5">
      <c r="CO121" s="47">
        <v>88</v>
      </c>
      <c r="CP121" s="12"/>
      <c r="CQ121" s="14"/>
      <c r="CR121" s="29"/>
      <c r="CS121" s="80"/>
      <c r="CT121" s="80"/>
      <c r="CU121" s="80"/>
    </row>
    <row r="122" spans="93:99" ht="13.5">
      <c r="CO122" s="47">
        <v>89</v>
      </c>
      <c r="CP122" s="12"/>
      <c r="CQ122" s="14"/>
      <c r="CR122" s="29"/>
      <c r="CS122" s="80"/>
      <c r="CT122" s="80"/>
      <c r="CU122" s="80"/>
    </row>
    <row r="123" spans="93:99" ht="13.5">
      <c r="CO123" s="47">
        <v>90</v>
      </c>
      <c r="CP123" s="12"/>
      <c r="CQ123" s="14"/>
      <c r="CR123" s="29"/>
      <c r="CS123" s="80"/>
      <c r="CT123" s="80"/>
      <c r="CU123" s="80"/>
    </row>
    <row r="124" spans="93:99" ht="13.5">
      <c r="CO124" s="47">
        <v>91</v>
      </c>
      <c r="CP124" s="12"/>
      <c r="CQ124" s="14"/>
      <c r="CR124" s="29"/>
      <c r="CS124" s="80"/>
      <c r="CT124" s="80"/>
      <c r="CU124" s="80"/>
    </row>
    <row r="125" spans="93:99" ht="13.5">
      <c r="CO125" s="47">
        <v>92</v>
      </c>
      <c r="CP125" s="12"/>
      <c r="CQ125" s="14"/>
      <c r="CR125" s="29"/>
      <c r="CS125" s="80"/>
      <c r="CT125" s="80"/>
      <c r="CU125" s="80"/>
    </row>
    <row r="126" spans="93:99" ht="13.5">
      <c r="CO126" s="47">
        <v>93</v>
      </c>
      <c r="CP126" s="12"/>
      <c r="CQ126" s="14"/>
      <c r="CR126" s="29"/>
      <c r="CS126" s="80"/>
      <c r="CT126" s="80"/>
      <c r="CU126" s="80"/>
    </row>
    <row r="127" spans="93:99" ht="13.5">
      <c r="CO127" s="47">
        <v>94</v>
      </c>
      <c r="CP127" s="12"/>
      <c r="CQ127" s="14"/>
      <c r="CR127" s="29"/>
      <c r="CS127" s="80"/>
      <c r="CT127" s="80"/>
      <c r="CU127" s="80"/>
    </row>
    <row r="128" spans="93:99" ht="13.5">
      <c r="CO128" s="47">
        <v>95</v>
      </c>
      <c r="CP128" s="12"/>
      <c r="CQ128" s="14"/>
      <c r="CR128" s="29"/>
      <c r="CS128" s="80"/>
      <c r="CT128" s="80"/>
      <c r="CU128" s="80"/>
    </row>
    <row r="129" spans="93:99" ht="13.5">
      <c r="CO129" s="47">
        <v>96</v>
      </c>
      <c r="CP129" s="12"/>
      <c r="CQ129" s="14"/>
      <c r="CR129" s="29"/>
      <c r="CS129" s="80"/>
      <c r="CT129" s="80"/>
      <c r="CU129" s="80"/>
    </row>
    <row r="130" spans="93:99" ht="13.5">
      <c r="CO130" s="47">
        <v>97</v>
      </c>
      <c r="CP130" s="12"/>
      <c r="CQ130" s="14"/>
      <c r="CR130" s="29"/>
      <c r="CS130" s="80"/>
      <c r="CT130" s="80"/>
      <c r="CU130" s="80"/>
    </row>
    <row r="131" spans="93:99" ht="13.5">
      <c r="CO131" s="47">
        <v>98</v>
      </c>
      <c r="CP131" s="12"/>
      <c r="CQ131" s="14"/>
      <c r="CR131" s="29"/>
      <c r="CS131" s="80"/>
      <c r="CT131" s="80"/>
      <c r="CU131" s="80"/>
    </row>
    <row r="132" spans="93:99" ht="13.5">
      <c r="CO132" s="47">
        <v>99</v>
      </c>
      <c r="CP132" s="12"/>
      <c r="CQ132" s="14"/>
      <c r="CR132" s="29"/>
      <c r="CS132" s="80"/>
      <c r="CT132" s="80"/>
      <c r="CU132" s="80"/>
    </row>
    <row r="133" spans="93:99" ht="13.5">
      <c r="CO133" s="47">
        <v>100</v>
      </c>
      <c r="CP133" s="12"/>
      <c r="CQ133" s="14"/>
      <c r="CR133" s="29"/>
      <c r="CS133" s="80"/>
      <c r="CT133" s="80"/>
      <c r="CU133" s="80"/>
    </row>
    <row r="134" spans="93:99" ht="13.5">
      <c r="CO134" s="47">
        <v>101</v>
      </c>
      <c r="CP134" s="12"/>
      <c r="CQ134" s="14"/>
      <c r="CR134" s="29"/>
      <c r="CS134" s="80"/>
      <c r="CT134" s="80"/>
      <c r="CU134" s="80"/>
    </row>
    <row r="135" spans="93:99" ht="13.5">
      <c r="CO135" s="47">
        <v>102</v>
      </c>
      <c r="CP135" s="12"/>
      <c r="CQ135" s="14"/>
      <c r="CR135" s="29"/>
      <c r="CS135" s="80"/>
      <c r="CT135" s="80"/>
      <c r="CU135" s="80"/>
    </row>
    <row r="136" spans="93:99" ht="13.5">
      <c r="CO136" s="47">
        <v>103</v>
      </c>
      <c r="CP136" s="12"/>
      <c r="CQ136" s="14"/>
      <c r="CR136" s="29"/>
      <c r="CS136" s="80"/>
      <c r="CT136" s="80"/>
      <c r="CU136" s="80"/>
    </row>
    <row r="137" spans="93:99" ht="13.5">
      <c r="CO137" s="47">
        <v>104</v>
      </c>
      <c r="CP137" s="12"/>
      <c r="CQ137" s="14"/>
      <c r="CR137" s="29"/>
      <c r="CS137" s="80"/>
      <c r="CT137" s="80"/>
      <c r="CU137" s="80"/>
    </row>
    <row r="138" spans="93:99" ht="13.5">
      <c r="CO138" s="47">
        <v>105</v>
      </c>
      <c r="CP138" s="12"/>
      <c r="CQ138" s="14"/>
      <c r="CR138" s="29"/>
      <c r="CS138" s="80"/>
      <c r="CT138" s="80"/>
      <c r="CU138" s="80"/>
    </row>
    <row r="139" spans="93:99" ht="13.5">
      <c r="CO139" s="47">
        <v>106</v>
      </c>
      <c r="CP139" s="12"/>
      <c r="CQ139" s="14"/>
      <c r="CR139" s="29"/>
      <c r="CS139" s="80"/>
      <c r="CT139" s="80"/>
      <c r="CU139" s="80"/>
    </row>
    <row r="140" spans="93:99" ht="13.5">
      <c r="CO140" s="47">
        <v>107</v>
      </c>
      <c r="CP140" s="12"/>
      <c r="CQ140" s="14"/>
      <c r="CR140" s="29"/>
      <c r="CS140" s="80"/>
      <c r="CT140" s="80"/>
      <c r="CU140" s="80"/>
    </row>
    <row r="141" spans="93:99" ht="13.5">
      <c r="CO141" s="47">
        <v>108</v>
      </c>
      <c r="CP141" s="12"/>
      <c r="CQ141" s="14"/>
      <c r="CR141" s="29"/>
      <c r="CS141" s="80"/>
      <c r="CT141" s="80"/>
      <c r="CU141" s="80"/>
    </row>
    <row r="142" spans="93:99" ht="13.5">
      <c r="CO142" s="47">
        <v>109</v>
      </c>
      <c r="CP142" s="12"/>
      <c r="CQ142" s="14"/>
      <c r="CR142" s="29"/>
      <c r="CS142" s="80"/>
      <c r="CT142" s="80"/>
      <c r="CU142" s="80"/>
    </row>
    <row r="143" spans="93:99" ht="13.5">
      <c r="CO143" s="47">
        <v>110</v>
      </c>
      <c r="CP143" s="12"/>
      <c r="CQ143" s="14"/>
      <c r="CR143" s="29"/>
      <c r="CS143" s="80"/>
      <c r="CT143" s="80"/>
      <c r="CU143" s="80"/>
    </row>
    <row r="144" spans="93:99" ht="13.5">
      <c r="CO144" s="47">
        <v>111</v>
      </c>
      <c r="CP144" s="12"/>
      <c r="CQ144" s="14"/>
      <c r="CR144" s="29"/>
      <c r="CS144" s="80"/>
      <c r="CT144" s="80"/>
      <c r="CU144" s="80"/>
    </row>
    <row r="145" spans="93:99" ht="13.5">
      <c r="CO145" s="47">
        <v>112</v>
      </c>
      <c r="CP145" s="12"/>
      <c r="CQ145" s="14"/>
      <c r="CR145" s="29"/>
      <c r="CS145" s="80"/>
      <c r="CT145" s="80"/>
      <c r="CU145" s="80"/>
    </row>
    <row r="146" spans="93:99" ht="13.5">
      <c r="CO146" s="47">
        <v>113</v>
      </c>
      <c r="CP146" s="12"/>
      <c r="CQ146" s="14"/>
      <c r="CR146" s="29"/>
      <c r="CS146" s="80"/>
      <c r="CT146" s="80"/>
      <c r="CU146" s="80"/>
    </row>
    <row r="147" spans="93:99" ht="13.5">
      <c r="CO147" s="47">
        <v>114</v>
      </c>
      <c r="CP147" s="12"/>
      <c r="CQ147" s="14"/>
      <c r="CR147" s="29"/>
      <c r="CS147" s="80"/>
      <c r="CT147" s="80"/>
      <c r="CU147" s="80"/>
    </row>
    <row r="148" spans="93:99" ht="13.5">
      <c r="CO148" s="47">
        <v>115</v>
      </c>
      <c r="CP148" s="12"/>
      <c r="CQ148" s="14"/>
      <c r="CR148" s="29"/>
      <c r="CS148" s="80"/>
      <c r="CT148" s="80"/>
      <c r="CU148" s="80"/>
    </row>
    <row r="149" spans="93:99" ht="13.5">
      <c r="CO149" s="47">
        <v>116</v>
      </c>
      <c r="CP149" s="12"/>
      <c r="CQ149" s="14"/>
      <c r="CR149" s="29"/>
      <c r="CS149" s="80"/>
      <c r="CT149" s="80"/>
      <c r="CU149" s="80"/>
    </row>
    <row r="150" spans="93:99" ht="13.5">
      <c r="CO150" s="47">
        <v>117</v>
      </c>
      <c r="CP150" s="12"/>
      <c r="CQ150" s="14"/>
      <c r="CR150" s="29"/>
      <c r="CS150" s="80"/>
      <c r="CT150" s="80"/>
      <c r="CU150" s="80"/>
    </row>
    <row r="151" spans="93:99" ht="13.5">
      <c r="CO151" s="47">
        <v>118</v>
      </c>
      <c r="CP151" s="12"/>
      <c r="CQ151" s="14"/>
      <c r="CR151" s="29"/>
      <c r="CS151" s="80"/>
      <c r="CT151" s="80"/>
      <c r="CU151" s="80"/>
    </row>
    <row r="152" spans="93:99" ht="13.5">
      <c r="CO152" s="47">
        <v>119</v>
      </c>
      <c r="CP152" s="12"/>
      <c r="CQ152" s="14"/>
      <c r="CR152" s="29"/>
      <c r="CS152" s="80"/>
      <c r="CT152" s="80"/>
      <c r="CU152" s="80"/>
    </row>
    <row r="153" spans="93:99" ht="13.5">
      <c r="CO153" s="47">
        <v>120</v>
      </c>
      <c r="CP153" s="12"/>
      <c r="CQ153" s="14"/>
      <c r="CR153" s="29"/>
      <c r="CS153" s="80"/>
      <c r="CT153" s="80"/>
      <c r="CU153" s="80"/>
    </row>
    <row r="154" spans="93:99" ht="13.5">
      <c r="CO154" s="46"/>
      <c r="CP154" s="12"/>
      <c r="CQ154" s="14"/>
      <c r="CR154" s="29"/>
      <c r="CS154" s="80"/>
      <c r="CT154" s="80"/>
      <c r="CU154" s="80"/>
    </row>
    <row r="155" spans="93:99" ht="13.5">
      <c r="CO155" s="3" t="s">
        <v>104</v>
      </c>
      <c r="CP155" s="14"/>
      <c r="CQ155" s="14"/>
      <c r="CR155" s="29"/>
      <c r="CS155" s="80"/>
      <c r="CT155" s="80"/>
      <c r="CU155" s="80"/>
    </row>
    <row r="156" spans="93:99" ht="13.5">
      <c r="CO156" s="45" t="s">
        <v>28</v>
      </c>
      <c r="CP156" s="41"/>
      <c r="CQ156" s="2"/>
      <c r="CR156" s="29"/>
      <c r="CS156" s="80"/>
      <c r="CT156" s="80"/>
      <c r="CU156" s="80"/>
    </row>
    <row r="157" spans="93:99" ht="13.5">
      <c r="CO157" s="40" t="s">
        <v>29</v>
      </c>
      <c r="CP157" s="41"/>
      <c r="CQ157" s="2"/>
      <c r="CR157" s="29"/>
      <c r="CS157" s="80"/>
      <c r="CT157" s="80"/>
      <c r="CU157" s="80"/>
    </row>
    <row r="158" spans="93:99" ht="13.5">
      <c r="CO158" s="40" t="s">
        <v>30</v>
      </c>
      <c r="CP158" s="41"/>
      <c r="CQ158" s="2"/>
      <c r="CR158" s="29"/>
      <c r="CS158" s="80"/>
      <c r="CT158" s="80"/>
      <c r="CU158" s="80"/>
    </row>
    <row r="159" spans="93:99" ht="13.5">
      <c r="CO159" s="40" t="s">
        <v>31</v>
      </c>
      <c r="CP159" s="41"/>
      <c r="CQ159" s="2"/>
      <c r="CR159" s="29"/>
      <c r="CS159" s="80"/>
      <c r="CT159" s="80"/>
      <c r="CU159" s="80"/>
    </row>
    <row r="160" spans="93:99" ht="13.5">
      <c r="CO160" s="40" t="s">
        <v>32</v>
      </c>
      <c r="CP160" s="41"/>
      <c r="CQ160" s="2"/>
      <c r="CR160" s="29"/>
      <c r="CS160" s="80"/>
      <c r="CT160" s="80"/>
      <c r="CU160" s="80"/>
    </row>
    <row r="161" spans="93:99" ht="13.5">
      <c r="CO161" s="40" t="s">
        <v>33</v>
      </c>
      <c r="CP161" s="41"/>
      <c r="CQ161" s="2"/>
      <c r="CR161" s="29"/>
      <c r="CS161" s="80"/>
      <c r="CT161" s="80"/>
      <c r="CU161" s="80"/>
    </row>
    <row r="162" spans="93:99" ht="13.5">
      <c r="CO162" s="40" t="s">
        <v>34</v>
      </c>
      <c r="CP162" s="41"/>
      <c r="CQ162" s="2"/>
      <c r="CR162" s="29"/>
      <c r="CS162" s="80"/>
      <c r="CT162" s="80"/>
      <c r="CU162" s="80"/>
    </row>
    <row r="163" spans="93:99" ht="13.5">
      <c r="CO163" s="40" t="s">
        <v>35</v>
      </c>
      <c r="CP163" s="41"/>
      <c r="CQ163" s="2"/>
      <c r="CR163" s="29"/>
      <c r="CS163" s="80"/>
      <c r="CT163" s="80"/>
      <c r="CU163" s="80"/>
    </row>
    <row r="164" spans="93:99" ht="13.5">
      <c r="CO164" s="40" t="s">
        <v>36</v>
      </c>
      <c r="CP164" s="41"/>
      <c r="CQ164" s="2"/>
      <c r="CR164" s="29"/>
      <c r="CS164" s="80"/>
      <c r="CT164" s="80"/>
      <c r="CU164" s="80"/>
    </row>
    <row r="165" spans="93:99" ht="13.5">
      <c r="CO165" s="40" t="s">
        <v>37</v>
      </c>
      <c r="CP165" s="41"/>
      <c r="CQ165" s="2"/>
      <c r="CR165" s="29"/>
      <c r="CS165" s="80"/>
      <c r="CT165" s="80"/>
      <c r="CU165" s="80"/>
    </row>
    <row r="166" spans="93:99" ht="13.5">
      <c r="CO166" s="40" t="s">
        <v>38</v>
      </c>
      <c r="CP166" s="41"/>
      <c r="CQ166" s="2"/>
      <c r="CR166" s="29"/>
      <c r="CS166" s="80"/>
      <c r="CT166" s="80"/>
      <c r="CU166" s="80"/>
    </row>
    <row r="167" spans="93:99" ht="13.5">
      <c r="CO167" s="40" t="s">
        <v>39</v>
      </c>
      <c r="CP167" s="41"/>
      <c r="CQ167" s="2"/>
      <c r="CR167" s="29"/>
      <c r="CS167" s="80"/>
      <c r="CT167" s="80"/>
      <c r="CU167" s="80"/>
    </row>
    <row r="168" spans="93:99" ht="13.5">
      <c r="CO168" s="40" t="s">
        <v>40</v>
      </c>
      <c r="CP168" s="41"/>
      <c r="CQ168" s="2"/>
      <c r="CR168" s="29"/>
      <c r="CS168" s="80"/>
      <c r="CT168" s="80"/>
      <c r="CU168" s="80"/>
    </row>
    <row r="169" spans="93:99" ht="13.5">
      <c r="CO169" s="40" t="s">
        <v>47</v>
      </c>
      <c r="CP169" s="41"/>
      <c r="CQ169" s="2"/>
      <c r="CR169" s="29"/>
      <c r="CS169" s="80"/>
      <c r="CT169" s="80"/>
      <c r="CU169" s="80"/>
    </row>
    <row r="170" spans="93:99" ht="13.5">
      <c r="CO170" s="40" t="s">
        <v>41</v>
      </c>
      <c r="CP170" s="41"/>
      <c r="CQ170" s="2"/>
      <c r="CR170" s="29"/>
      <c r="CS170" s="80"/>
      <c r="CT170" s="80"/>
      <c r="CU170" s="80"/>
    </row>
    <row r="172" ht="13.5">
      <c r="CO172" s="43" t="s">
        <v>12</v>
      </c>
    </row>
    <row r="173" ht="13.5">
      <c r="CO173" s="58" t="s">
        <v>114</v>
      </c>
    </row>
    <row r="174" ht="13.5">
      <c r="CO174" s="58"/>
    </row>
  </sheetData>
  <sheetProtection/>
  <mergeCells count="111">
    <mergeCell ref="B19:D19"/>
    <mergeCell ref="CS24:CT24"/>
    <mergeCell ref="CO31:CP31"/>
    <mergeCell ref="Q6:Q7"/>
    <mergeCell ref="R6:R7"/>
    <mergeCell ref="S6:S7"/>
    <mergeCell ref="B17:D17"/>
    <mergeCell ref="F17:S17"/>
    <mergeCell ref="AQ17:BG17"/>
    <mergeCell ref="CL5:CL7"/>
    <mergeCell ref="F6:F7"/>
    <mergeCell ref="G6:G7"/>
    <mergeCell ref="H6:H7"/>
    <mergeCell ref="I6:I7"/>
    <mergeCell ref="J6:J7"/>
    <mergeCell ref="M6:M7"/>
    <mergeCell ref="P6:P7"/>
    <mergeCell ref="BM3:BM7"/>
    <mergeCell ref="CF5:CF7"/>
    <mergeCell ref="CG5:CG7"/>
    <mergeCell ref="CH5:CH7"/>
    <mergeCell ref="CI5:CI7"/>
    <mergeCell ref="CD5:CD7"/>
    <mergeCell ref="CE5:CE7"/>
    <mergeCell ref="BJ5:BJ7"/>
    <mergeCell ref="BN5:BN7"/>
    <mergeCell ref="CJ5:CJ7"/>
    <mergeCell ref="CK5:CK7"/>
    <mergeCell ref="BS5:BS7"/>
    <mergeCell ref="BT5:BT7"/>
    <mergeCell ref="BU5:BW6"/>
    <mergeCell ref="BX5:BY6"/>
    <mergeCell ref="BZ5:CA6"/>
    <mergeCell ref="CC5:CC7"/>
    <mergeCell ref="CB4:CB7"/>
    <mergeCell ref="CC4:CF4"/>
    <mergeCell ref="BO5:BO7"/>
    <mergeCell ref="BP5:BP7"/>
    <mergeCell ref="BQ5:BQ7"/>
    <mergeCell ref="BR5:BR7"/>
    <mergeCell ref="BK3:BK7"/>
    <mergeCell ref="BL3:BL7"/>
    <mergeCell ref="BN3:BR4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V5:V7"/>
    <mergeCell ref="W5:W7"/>
    <mergeCell ref="AM5:AM7"/>
    <mergeCell ref="AL3:AL7"/>
    <mergeCell ref="BH3:BJ4"/>
    <mergeCell ref="AR5:AR7"/>
    <mergeCell ref="AS5:AS7"/>
    <mergeCell ref="AT5:AT7"/>
    <mergeCell ref="AU5:AU7"/>
    <mergeCell ref="AV5:AV7"/>
    <mergeCell ref="CM3:CM7"/>
    <mergeCell ref="AQ4:AV4"/>
    <mergeCell ref="AW4:BB4"/>
    <mergeCell ref="BC4:BG4"/>
    <mergeCell ref="BS4:BT4"/>
    <mergeCell ref="BU4:BW4"/>
    <mergeCell ref="BX4:BY4"/>
    <mergeCell ref="BZ4:CA4"/>
    <mergeCell ref="CG4:CL4"/>
    <mergeCell ref="AW5:AW7"/>
    <mergeCell ref="BS3:BW3"/>
    <mergeCell ref="AN5:AN7"/>
    <mergeCell ref="AO5:AO7"/>
    <mergeCell ref="AP5:AP7"/>
    <mergeCell ref="AQ5:AQ7"/>
    <mergeCell ref="AQ2:BG3"/>
    <mergeCell ref="BH2:CM2"/>
    <mergeCell ref="AM2:AP2"/>
    <mergeCell ref="BX3:CB3"/>
    <mergeCell ref="CC3:CK3"/>
    <mergeCell ref="AF3:AF7"/>
    <mergeCell ref="AG3:AG7"/>
    <mergeCell ref="AH3:AH7"/>
    <mergeCell ref="AI3:AI7"/>
    <mergeCell ref="AJ3:AJ7"/>
    <mergeCell ref="AK3:AK7"/>
    <mergeCell ref="AD3:AD7"/>
    <mergeCell ref="E3:E7"/>
    <mergeCell ref="F3:S4"/>
    <mergeCell ref="T3:W4"/>
    <mergeCell ref="X3:X7"/>
    <mergeCell ref="Y3:Y7"/>
    <mergeCell ref="J5:P5"/>
    <mergeCell ref="Q5:S5"/>
    <mergeCell ref="T5:T7"/>
    <mergeCell ref="U5:U7"/>
    <mergeCell ref="AE3:AE7"/>
    <mergeCell ref="Z3:Z7"/>
    <mergeCell ref="AA3:AA7"/>
    <mergeCell ref="B2:B7"/>
    <mergeCell ref="C2:C7"/>
    <mergeCell ref="D2:D7"/>
    <mergeCell ref="E2:W2"/>
    <mergeCell ref="Y2:AL2"/>
    <mergeCell ref="AB3:AB7"/>
    <mergeCell ref="AC3:AC7"/>
  </mergeCells>
  <dataValidations count="13">
    <dataValidation type="list" allowBlank="1" showInputMessage="1" showErrorMessage="1" sqref="G8:G16">
      <formula1>$CO$34:$CO$153</formula1>
    </dataValidation>
    <dataValidation type="list" allowBlank="1" showInputMessage="1" showErrorMessage="1" sqref="AQ8:AQ16">
      <formula1>$CS$26:$CS$27</formula1>
    </dataValidation>
    <dataValidation type="list" allowBlank="1" showInputMessage="1" showErrorMessage="1" sqref="AW8:AW16">
      <formula1>$CS$31:$CS$32</formula1>
    </dataValidation>
    <dataValidation type="list" allowBlank="1" showInputMessage="1" showErrorMessage="1" sqref="BK8:BK16">
      <formula1>$CU$24:$CU$25</formula1>
    </dataValidation>
    <dataValidation type="list" allowBlank="1" showInputMessage="1" showErrorMessage="1" sqref="CB8:CB16">
      <formula1>$CU$28:$CU$29</formula1>
    </dataValidation>
    <dataValidation type="list" allowBlank="1" showInputMessage="1" showErrorMessage="1" sqref="X8:X16">
      <formula1>$CO$173:$CO$174</formula1>
    </dataValidation>
    <dataValidation type="list" allowBlank="1" showInputMessage="1" showErrorMessage="1" sqref="F8:F16">
      <formula1>$CO$24:$CO$25</formula1>
    </dataValidation>
    <dataValidation type="list" allowBlank="1" showInputMessage="1" showErrorMessage="1" sqref="H8:H16">
      <formula1>$CO$29:$CO$30</formula1>
    </dataValidation>
    <dataValidation type="list" allowBlank="1" showInputMessage="1" showErrorMessage="1" sqref="I8:I16">
      <formula1>$CO$157:$CO$170</formula1>
    </dataValidation>
    <dataValidation type="whole" allowBlank="1" showInputMessage="1" showErrorMessage="1" sqref="AN8:AN16">
      <formula1>0</formula1>
      <formula2>1000000</formula2>
    </dataValidation>
    <dataValidation type="whole" allowBlank="1" showInputMessage="1" showErrorMessage="1" sqref="AO8:AP16">
      <formula1>0</formula1>
      <formula2>500000</formula2>
    </dataValidation>
    <dataValidation type="list" allowBlank="1" showInputMessage="1" showErrorMessage="1" sqref="Y8:AK16">
      <formula1>$CQ$24:$CQ$25</formula1>
    </dataValidation>
    <dataValidation type="list" allowBlank="1" showInputMessage="1" showErrorMessage="1" promptTitle="注意事項" prompt="法人の場合のみ入力してください。" sqref="V8:V16">
      <formula1>$CO$173:$CO$174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NCA21107</cp:lastModifiedBy>
  <cp:lastPrinted>2021-03-04T02:41:41Z</cp:lastPrinted>
  <dcterms:created xsi:type="dcterms:W3CDTF">2010-01-26T04:14:38Z</dcterms:created>
  <dcterms:modified xsi:type="dcterms:W3CDTF">2022-08-05T01:30:05Z</dcterms:modified>
  <cp:category/>
  <cp:version/>
  <cp:contentType/>
  <cp:contentStatus/>
</cp:coreProperties>
</file>